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315" yWindow="300" windowWidth="13560" windowHeight="8460" tabRatio="601" activeTab="0"/>
  </bookViews>
  <sheets>
    <sheet name="FDIC" sheetId="1" r:id="rId1"/>
    <sheet name="Sheet1" sheetId="2" state="hidden" r:id="rId2"/>
  </sheets>
  <definedNames>
    <definedName name="_xlnm.Print_Area" localSheetId="0">'FDIC'!$1:$58</definedName>
  </definedNames>
  <calcPr fullCalcOnLoad="1"/>
</workbook>
</file>

<file path=xl/sharedStrings.xml><?xml version="1.0" encoding="utf-8"?>
<sst xmlns="http://schemas.openxmlformats.org/spreadsheetml/2006/main" count="145" uniqueCount="40">
  <si>
    <t>Commercial Banks</t>
  </si>
  <si>
    <t>Savings Institutions</t>
  </si>
  <si>
    <t>Bank Insurance Fund</t>
  </si>
  <si>
    <t xml:space="preserve">    Estimated Losses</t>
  </si>
  <si>
    <t xml:space="preserve">    Fund Balance</t>
  </si>
  <si>
    <t xml:space="preserve">    Insured Deposits</t>
  </si>
  <si>
    <t xml:space="preserve">    Reserve Ratio</t>
  </si>
  <si>
    <t xml:space="preserve">    New Charters</t>
  </si>
  <si>
    <t xml:space="preserve">    Mergers</t>
  </si>
  <si>
    <t>Problem Institutions</t>
  </si>
  <si>
    <t xml:space="preserve">    Number</t>
  </si>
  <si>
    <t xml:space="preserve">    Assets</t>
  </si>
  <si>
    <t>Savings Assn. Ins. Fund</t>
  </si>
  <si>
    <t>(Includes RTC before 1996)</t>
  </si>
  <si>
    <t>$</t>
  </si>
  <si>
    <t>%</t>
  </si>
  <si>
    <t>Dollar Amounts in Billions</t>
  </si>
  <si>
    <t xml:space="preserve">    Resolution Receivables*</t>
  </si>
  <si>
    <t>Combined Dep. Ins. Fund</t>
  </si>
  <si>
    <t>NA</t>
  </si>
  <si>
    <t xml:space="preserve">    Statistics At A Glance</t>
  </si>
  <si>
    <t xml:space="preserve">     Prior years have been revised to reflect the number of employees as reported in the FDIC Annual Report.</t>
  </si>
  <si>
    <t xml:space="preserve">    Failed/Assisted Assets</t>
  </si>
  <si>
    <t xml:space="preserve">    No.Failed/Assisted Banks</t>
  </si>
  <si>
    <t xml:space="preserve">    Number Failed Institutions</t>
  </si>
  <si>
    <t xml:space="preserve">    Number Assisted Institutions</t>
  </si>
  <si>
    <t>*** Beginning in 2008, FDIC began reporting the number of FDIC employees based on a new, full-time eqivalent methodology.</t>
  </si>
  <si>
    <t>Number of FDIC Employees***</t>
  </si>
  <si>
    <t xml:space="preserve"> </t>
  </si>
  <si>
    <t xml:space="preserve">    No. Failed/Assisted Thrifts</t>
  </si>
  <si>
    <t xml:space="preserve">                                     Historical Trends</t>
  </si>
  <si>
    <t xml:space="preserve">    Failed Assets*</t>
  </si>
  <si>
    <t xml:space="preserve">    Assisted Assets*</t>
  </si>
  <si>
    <t xml:space="preserve">    Resolution Receivables**</t>
  </si>
  <si>
    <t>*   Prior years have been revised to reflect failed/assisted assets as reported on the Call Report for the quarter prior to failure/assistance.</t>
  </si>
  <si>
    <t>**  Includes remaining receivership assets from prior years</t>
  </si>
  <si>
    <t xml:space="preserve">    Estimated Losses(DIF)</t>
  </si>
  <si>
    <t/>
  </si>
  <si>
    <t>2010 YTD</t>
  </si>
  <si>
    <t xml:space="preserve">      As of June 30, 2010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</si>
</sst>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"/>
    <numFmt numFmtId="165" formatCode="#,##0.0_);\(#,##0.0\)"/>
    <numFmt numFmtId="166" formatCode="#,##0.000_);\(#,##0.000\)"/>
    <numFmt numFmtId="167" formatCode="#,##0.0000_);\(#,##0.0000\)"/>
    <numFmt numFmtId="168" formatCode="0.00_);\(0.00\)"/>
    <numFmt numFmtId="169" formatCode="_(* #,##0.0_);_(* \(#,##0.0\);_(* &quot;-&quot;??_);_(@_)"/>
    <numFmt numFmtId="170" formatCode="_(* #,##0_);_(* \(#,##0\);_(* &quot;-&quot;??_);_(@_)"/>
    <numFmt numFmtId="171" formatCode="#,##0.000"/>
    <numFmt numFmtId="172" formatCode="0.0"/>
    <numFmt numFmtId="173" formatCode="0.000"/>
    <numFmt numFmtId="174" formatCode="000000"/>
    <numFmt numFmtId="175" formatCode="00000"/>
  </numFmts>
  <fonts count="11">
    <font>
      <sz val="10"/>
      <name val="Arial"/>
      <family val="0"/>
    </font>
    <font>
      <b/>
      <sz val="10"/>
      <name val="Arial"/>
      <family val="2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b/>
      <sz val="36"/>
      <name val="Times New Roman"/>
      <family val="1"/>
    </font>
    <font>
      <sz val="36"/>
      <name val="Arial"/>
      <family val="0"/>
    </font>
    <font>
      <b/>
      <sz val="28"/>
      <name val="Times New Roman"/>
      <family val="1"/>
    </font>
    <font>
      <u val="single"/>
      <sz val="10"/>
      <color indexed="14"/>
      <name val="MS Sans Serif"/>
      <family val="0"/>
    </font>
    <font>
      <u val="single"/>
      <sz val="10"/>
      <color indexed="12"/>
      <name val="MS Sans Serif"/>
      <family val="0"/>
    </font>
    <font>
      <b/>
      <sz val="12"/>
      <name val="Century Schoolbook"/>
      <family val="1"/>
    </font>
  </fonts>
  <fills count="3">
    <fill>
      <patternFill/>
    </fill>
    <fill>
      <patternFill patternType="gray125"/>
    </fill>
    <fill>
      <patternFill patternType="solid">
        <fgColor indexed="38"/>
        <bgColor indexed="64"/>
      </patternFill>
    </fill>
  </fills>
  <borders count="7">
    <border>
      <left/>
      <right/>
      <top/>
      <bottom/>
      <diagonal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37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 horizontal="right"/>
    </xf>
    <xf numFmtId="37" fontId="0" fillId="0" borderId="0" xfId="0" applyNumberFormat="1" applyBorder="1" applyAlignment="1">
      <alignment horizontal="center"/>
    </xf>
    <xf numFmtId="37" fontId="0" fillId="0" borderId="0" xfId="0" applyNumberFormat="1" applyBorder="1" applyAlignment="1">
      <alignment horizontal="right"/>
    </xf>
    <xf numFmtId="165" fontId="0" fillId="0" borderId="0" xfId="0" applyNumberFormat="1" applyBorder="1" applyAlignment="1">
      <alignment horizontal="right"/>
    </xf>
    <xf numFmtId="39" fontId="0" fillId="0" borderId="0" xfId="0" applyNumberFormat="1" applyBorder="1" applyAlignment="1">
      <alignment/>
    </xf>
    <xf numFmtId="39" fontId="0" fillId="0" borderId="0" xfId="0" applyNumberForma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0" fillId="0" borderId="1" xfId="0" applyBorder="1" applyAlignment="1">
      <alignment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1" fillId="0" borderId="0" xfId="0" applyFont="1" applyBorder="1" applyAlignment="1">
      <alignment horizontal="right"/>
    </xf>
    <xf numFmtId="165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166" fontId="0" fillId="0" borderId="0" xfId="0" applyNumberFormat="1" applyBorder="1" applyAlignment="1">
      <alignment horizontal="right"/>
    </xf>
    <xf numFmtId="166" fontId="0" fillId="0" borderId="0" xfId="0" applyNumberFormat="1" applyBorder="1" applyAlignment="1">
      <alignment/>
    </xf>
    <xf numFmtId="37" fontId="0" fillId="0" borderId="0" xfId="0" applyNumberFormat="1" applyBorder="1" applyAlignment="1">
      <alignment/>
    </xf>
    <xf numFmtId="0" fontId="1" fillId="0" borderId="1" xfId="0" applyFont="1" applyBorder="1" applyAlignment="1">
      <alignment/>
    </xf>
    <xf numFmtId="0" fontId="1" fillId="0" borderId="0" xfId="0" applyFont="1" applyBorder="1" applyAlignment="1">
      <alignment/>
    </xf>
    <xf numFmtId="0" fontId="0" fillId="0" borderId="0" xfId="0" applyFont="1" applyBorder="1" applyAlignment="1">
      <alignment/>
    </xf>
    <xf numFmtId="3" fontId="0" fillId="0" borderId="0" xfId="0" applyNumberFormat="1" applyFont="1" applyBorder="1" applyAlignment="1">
      <alignment horizontal="right"/>
    </xf>
    <xf numFmtId="37" fontId="0" fillId="0" borderId="0" xfId="0" applyNumberFormat="1" applyFont="1" applyBorder="1" applyAlignment="1">
      <alignment horizontal="right"/>
    </xf>
    <xf numFmtId="37" fontId="0" fillId="0" borderId="2" xfId="0" applyNumberFormat="1" applyBorder="1" applyAlignment="1">
      <alignment horizontal="right"/>
    </xf>
    <xf numFmtId="1" fontId="0" fillId="0" borderId="0" xfId="0" applyNumberFormat="1" applyBorder="1" applyAlignment="1">
      <alignment horizontal="right"/>
    </xf>
    <xf numFmtId="172" fontId="0" fillId="0" borderId="0" xfId="0" applyNumberFormat="1" applyBorder="1" applyAlignment="1">
      <alignment horizontal="right"/>
    </xf>
    <xf numFmtId="164" fontId="0" fillId="0" borderId="0" xfId="0" applyNumberFormat="1" applyFont="1" applyBorder="1" applyAlignment="1">
      <alignment horizontal="right"/>
    </xf>
    <xf numFmtId="4" fontId="0" fillId="0" borderId="0" xfId="0" applyNumberFormat="1" applyFont="1" applyBorder="1" applyAlignment="1">
      <alignment horizontal="right"/>
    </xf>
    <xf numFmtId="171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64" fontId="0" fillId="0" borderId="0" xfId="0" applyNumberFormat="1" applyBorder="1" applyAlignment="1">
      <alignment horizontal="right"/>
    </xf>
    <xf numFmtId="165" fontId="0" fillId="0" borderId="0" xfId="0" applyNumberFormat="1" applyFont="1" applyBorder="1" applyAlignment="1">
      <alignment horizontal="right"/>
    </xf>
    <xf numFmtId="39" fontId="0" fillId="0" borderId="0" xfId="0" applyNumberFormat="1" applyFont="1" applyBorder="1" applyAlignment="1">
      <alignment horizontal="right"/>
    </xf>
    <xf numFmtId="0" fontId="1" fillId="2" borderId="3" xfId="0" applyFont="1" applyFill="1" applyBorder="1" applyAlignment="1">
      <alignment/>
    </xf>
    <xf numFmtId="0" fontId="1" fillId="2" borderId="4" xfId="0" applyFont="1" applyFill="1" applyBorder="1" applyAlignment="1">
      <alignment/>
    </xf>
    <xf numFmtId="0" fontId="1" fillId="2" borderId="4" xfId="0" applyFont="1" applyFill="1" applyBorder="1" applyAlignment="1">
      <alignment horizontal="center"/>
    </xf>
    <xf numFmtId="3" fontId="1" fillId="2" borderId="4" xfId="0" applyNumberFormat="1" applyFont="1" applyFill="1" applyBorder="1" applyAlignment="1">
      <alignment horizontal="center"/>
    </xf>
    <xf numFmtId="0" fontId="1" fillId="2" borderId="4" xfId="0" applyFont="1" applyFill="1" applyBorder="1" applyAlignment="1">
      <alignment horizontal="right"/>
    </xf>
    <xf numFmtId="0" fontId="1" fillId="2" borderId="5" xfId="0" applyFont="1" applyFill="1" applyBorder="1" applyAlignment="1">
      <alignment/>
    </xf>
    <xf numFmtId="0" fontId="1" fillId="2" borderId="6" xfId="0" applyFont="1" applyFill="1" applyBorder="1" applyAlignment="1">
      <alignment/>
    </xf>
    <xf numFmtId="0" fontId="1" fillId="2" borderId="6" xfId="0" applyFont="1" applyFill="1" applyBorder="1" applyAlignment="1">
      <alignment horizontal="center"/>
    </xf>
    <xf numFmtId="1" fontId="1" fillId="2" borderId="6" xfId="0" applyNumberFormat="1" applyFont="1" applyFill="1" applyBorder="1" applyAlignment="1">
      <alignment horizontal="center"/>
    </xf>
    <xf numFmtId="0" fontId="1" fillId="2" borderId="6" xfId="0" applyFont="1" applyFill="1" applyBorder="1" applyAlignment="1">
      <alignment horizontal="right"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14" fontId="1" fillId="2" borderId="4" xfId="0" applyNumberFormat="1" applyFont="1" applyFill="1" applyBorder="1" applyAlignment="1" quotePrefix="1">
      <alignment horizontal="center"/>
    </xf>
    <xf numFmtId="3" fontId="0" fillId="0" borderId="0" xfId="0" applyNumberFormat="1" applyFont="1" applyFill="1" applyBorder="1" applyAlignment="1">
      <alignment horizontal="right"/>
    </xf>
    <xf numFmtId="3" fontId="0" fillId="0" borderId="2" xfId="0" applyNumberFormat="1" applyFont="1" applyBorder="1" applyAlignment="1">
      <alignment horizontal="right"/>
    </xf>
    <xf numFmtId="2" fontId="0" fillId="0" borderId="0" xfId="0" applyNumberFormat="1" applyBorder="1" applyAlignment="1">
      <alignment horizontal="right"/>
    </xf>
    <xf numFmtId="173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 horizontal="right"/>
    </xf>
    <xf numFmtId="3" fontId="0" fillId="0" borderId="6" xfId="0" applyNumberFormat="1" applyBorder="1" applyAlignment="1">
      <alignment horizontal="right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3" fontId="0" fillId="0" borderId="0" xfId="0" applyNumberFormat="1" applyBorder="1" applyAlignment="1">
      <alignment/>
    </xf>
    <xf numFmtId="0" fontId="1" fillId="0" borderId="1" xfId="0" applyFont="1" applyBorder="1" applyAlignment="1" quotePrefix="1">
      <alignment horizontal="left"/>
    </xf>
    <xf numFmtId="0" fontId="7" fillId="0" borderId="0" xfId="0" applyFont="1" applyAlignment="1" quotePrefix="1">
      <alignment horizontal="left"/>
    </xf>
    <xf numFmtId="0" fontId="0" fillId="0" borderId="0" xfId="0" applyFill="1" applyBorder="1" applyAlignment="1" quotePrefix="1">
      <alignment horizontal="left"/>
    </xf>
    <xf numFmtId="0" fontId="0" fillId="0" borderId="0" xfId="0" applyBorder="1" applyAlignment="1" quotePrefix="1">
      <alignment horizontal="left"/>
    </xf>
    <xf numFmtId="173" fontId="0" fillId="0" borderId="0" xfId="0" applyNumberFormat="1" applyFill="1" applyBorder="1" applyAlignment="1">
      <alignment horizontal="right"/>
    </xf>
    <xf numFmtId="0" fontId="0" fillId="0" borderId="0" xfId="0" applyFill="1" applyBorder="1" applyAlignment="1">
      <alignment horizontal="right"/>
    </xf>
    <xf numFmtId="0" fontId="0" fillId="0" borderId="0" xfId="0" applyFill="1" applyBorder="1" applyAlignment="1">
      <alignment/>
    </xf>
    <xf numFmtId="0" fontId="10" fillId="0" borderId="0" xfId="0" applyFont="1" applyFill="1" applyAlignment="1" quotePrefix="1">
      <alignment horizontal="left"/>
    </xf>
    <xf numFmtId="0" fontId="0" fillId="0" borderId="0" xfId="0" applyFill="1" applyAlignment="1">
      <alignment/>
    </xf>
    <xf numFmtId="37" fontId="0" fillId="0" borderId="0" xfId="0" applyNumberFormat="1" applyFill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0" fontId="0" fillId="0" borderId="1" xfId="0" applyFill="1" applyBorder="1" applyAlignment="1" quotePrefix="1">
      <alignment horizontal="left"/>
    </xf>
    <xf numFmtId="2" fontId="0" fillId="0" borderId="0" xfId="0" applyNumberFormat="1" applyFill="1" applyBorder="1" applyAlignment="1">
      <alignment horizontal="right"/>
    </xf>
    <xf numFmtId="172" fontId="0" fillId="0" borderId="0" xfId="0" applyNumberFormat="1" applyFill="1" applyBorder="1" applyAlignment="1">
      <alignment horizontal="right"/>
    </xf>
    <xf numFmtId="3" fontId="0" fillId="0" borderId="0" xfId="15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1" fontId="0" fillId="0" borderId="0" xfId="0" applyNumberFormat="1" applyFill="1" applyBorder="1" applyAlignment="1">
      <alignment horizontal="right"/>
    </xf>
    <xf numFmtId="171" fontId="0" fillId="0" borderId="0" xfId="0" applyNumberFormat="1" applyFill="1" applyBorder="1" applyAlignment="1">
      <alignment horizontal="right"/>
    </xf>
    <xf numFmtId="0" fontId="0" fillId="0" borderId="1" xfId="0" applyBorder="1" applyAlignment="1" quotePrefix="1">
      <alignment horizontal="left"/>
    </xf>
    <xf numFmtId="0" fontId="1" fillId="2" borderId="4" xfId="0" applyFont="1" applyFill="1" applyBorder="1" applyAlignment="1" quotePrefix="1">
      <alignment horizontal="center"/>
    </xf>
    <xf numFmtId="0" fontId="1" fillId="2" borderId="6" xfId="0" applyFont="1" applyFill="1" applyBorder="1" applyAlignment="1" quotePrefix="1">
      <alignment horizontal="center"/>
    </xf>
    <xf numFmtId="0" fontId="3" fillId="0" borderId="0" xfId="0" applyFont="1" applyAlignment="1" quotePrefix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99CCFF"/>
      <rgbColor rgb="00000080"/>
      <rgbColor rgb="00FF00FF"/>
      <rgbColor rgb="00FFFF00"/>
      <rgbColor rgb="0000FFFF"/>
      <rgbColor rgb="00800080"/>
      <rgbColor rgb="00CCFFFF"/>
      <rgbColor rgb="00CCECFF"/>
      <rgbColor rgb="0066CC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161925</xdr:rowOff>
    </xdr:from>
    <xdr:to>
      <xdr:col>1</xdr:col>
      <xdr:colOff>9525</xdr:colOff>
      <xdr:row>0</xdr:row>
      <xdr:rowOff>676275</xdr:rowOff>
    </xdr:to>
    <xdr:pic>
      <xdr:nvPicPr>
        <xdr:cNvPr id="1" name="Picture 6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161925"/>
          <a:ext cx="1600200" cy="5143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65"/>
  <sheetViews>
    <sheetView tabSelected="1" workbookViewId="0" topLeftCell="A1">
      <pane xSplit="2" ySplit="5" topLeftCell="P6" activePane="bottomRight" state="frozen"/>
      <selection pane="topLeft" activeCell="A1" sqref="A1:Q1"/>
      <selection pane="topRight" activeCell="A1" sqref="A1:Q1"/>
      <selection pane="bottomLeft" activeCell="A1" sqref="A1:Q1"/>
      <selection pane="bottomRight" activeCell="A3" sqref="A3"/>
    </sheetView>
  </sheetViews>
  <sheetFormatPr defaultColWidth="9.140625" defaultRowHeight="12.75"/>
  <cols>
    <col min="1" max="1" width="24.57421875" style="0" customWidth="1"/>
    <col min="2" max="2" width="4.140625" style="0" customWidth="1"/>
    <col min="3" max="4" width="9.421875" style="0" customWidth="1"/>
    <col min="5" max="5" width="0.71875" style="0" customWidth="1"/>
    <col min="6" max="6" width="9.421875" style="0" customWidth="1"/>
    <col min="7" max="7" width="0.71875" style="0" customWidth="1"/>
    <col min="10" max="10" width="0.9921875" style="0" customWidth="1"/>
    <col min="11" max="11" width="7.8515625" style="0" customWidth="1"/>
    <col min="12" max="12" width="0.9921875" style="0" customWidth="1"/>
    <col min="13" max="13" width="8.140625" style="0" customWidth="1"/>
    <col min="14" max="14" width="0.71875" style="0" customWidth="1"/>
    <col min="15" max="15" width="8.140625" style="0" customWidth="1"/>
    <col min="16" max="16" width="0.5625" style="0" customWidth="1"/>
    <col min="17" max="17" width="7.7109375" style="0" customWidth="1"/>
    <col min="18" max="18" width="0.85546875" style="0" customWidth="1"/>
    <col min="19" max="19" width="7.7109375" style="0" customWidth="1"/>
    <col min="20" max="20" width="0.71875" style="0" customWidth="1"/>
    <col min="21" max="21" width="7.7109375" style="0" customWidth="1"/>
    <col min="22" max="22" width="0.85546875" style="0" customWidth="1"/>
    <col min="23" max="23" width="7.7109375" style="0" customWidth="1"/>
    <col min="24" max="24" width="0.71875" style="0" customWidth="1"/>
    <col min="25" max="25" width="7.7109375" style="0" customWidth="1"/>
    <col min="26" max="26" width="0.85546875" style="0" customWidth="1"/>
    <col min="27" max="27" width="7.7109375" style="13" customWidth="1"/>
    <col min="28" max="28" width="0.71875" style="0" customWidth="1"/>
    <col min="29" max="29" width="7.57421875" style="0" customWidth="1"/>
    <col min="30" max="30" width="0.85546875" style="0" customWidth="1"/>
    <col min="31" max="31" width="7.7109375" style="0" customWidth="1"/>
    <col min="32" max="32" width="0.71875" style="0" customWidth="1"/>
    <col min="33" max="33" width="7.7109375" style="0" customWidth="1"/>
    <col min="34" max="34" width="0.85546875" style="0" customWidth="1"/>
    <col min="35" max="35" width="7.7109375" style="0" customWidth="1"/>
    <col min="36" max="36" width="0.71875" style="0" customWidth="1"/>
    <col min="37" max="37" width="7.140625" style="0" customWidth="1"/>
    <col min="38" max="38" width="0.71875" style="0" customWidth="1"/>
    <col min="39" max="39" width="8.140625" style="0" customWidth="1"/>
    <col min="40" max="40" width="0.71875" style="0" customWidth="1"/>
    <col min="41" max="41" width="8.00390625" style="0" customWidth="1"/>
    <col min="42" max="42" width="0.71875" style="0" customWidth="1"/>
  </cols>
  <sheetData>
    <row r="1" spans="2:42" ht="75.75" customHeight="1">
      <c r="B1" s="62" t="s">
        <v>20</v>
      </c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7"/>
      <c r="P1" s="47"/>
      <c r="Q1" s="47"/>
      <c r="R1" s="47"/>
      <c r="S1" s="47"/>
      <c r="T1" s="47"/>
      <c r="U1" s="47"/>
      <c r="V1" s="47"/>
      <c r="W1" s="47"/>
      <c r="X1" s="47"/>
      <c r="Y1" s="47"/>
      <c r="Z1" s="47"/>
      <c r="AA1" s="47"/>
      <c r="AB1" s="47"/>
      <c r="AC1" s="47"/>
      <c r="AD1" s="46"/>
      <c r="AE1" s="46"/>
      <c r="AF1" s="46"/>
      <c r="AG1" s="46"/>
      <c r="AH1" s="46"/>
      <c r="AI1" s="46"/>
      <c r="AJ1" s="46"/>
      <c r="AK1" s="46"/>
      <c r="AL1" s="46"/>
      <c r="AM1" s="46"/>
      <c r="AN1" s="46"/>
      <c r="AO1" s="46"/>
      <c r="AP1" s="1"/>
    </row>
    <row r="2" spans="1:42" ht="18">
      <c r="A2" s="82" t="s">
        <v>30</v>
      </c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  <c r="O2" s="83"/>
      <c r="P2" s="83"/>
      <c r="Q2" s="83"/>
      <c r="R2" s="83"/>
      <c r="S2" s="83"/>
      <c r="T2" s="83"/>
      <c r="U2" s="83"/>
      <c r="V2" s="83"/>
      <c r="W2" s="83"/>
      <c r="X2" s="83"/>
      <c r="Y2" s="83"/>
      <c r="Z2" s="83"/>
      <c r="AA2" s="83"/>
      <c r="AB2" s="83"/>
      <c r="AC2" s="84"/>
      <c r="AD2" s="84"/>
      <c r="AE2" s="84"/>
      <c r="AF2" s="84"/>
      <c r="AG2" s="84"/>
      <c r="AH2" s="84"/>
      <c r="AI2" s="84"/>
      <c r="AJ2" s="84"/>
      <c r="AK2" s="84"/>
      <c r="AL2" s="84"/>
      <c r="AM2" s="84"/>
      <c r="AN2" s="84"/>
      <c r="AO2" s="84"/>
      <c r="AP2" s="84"/>
    </row>
    <row r="3" spans="17:29" ht="15">
      <c r="Q3" s="68" t="s">
        <v>39</v>
      </c>
      <c r="T3" s="69"/>
      <c r="U3" s="69"/>
      <c r="V3" s="69"/>
      <c r="W3" s="69"/>
      <c r="AA3"/>
      <c r="AC3" s="13"/>
    </row>
    <row r="4" spans="1:42" ht="12.75">
      <c r="A4" s="36"/>
      <c r="B4" s="37"/>
      <c r="C4" s="80" t="s">
        <v>37</v>
      </c>
      <c r="D4" s="80" t="s">
        <v>37</v>
      </c>
      <c r="E4" s="38"/>
      <c r="F4" s="38"/>
      <c r="G4" s="38"/>
      <c r="H4" s="38"/>
      <c r="I4" s="38"/>
      <c r="J4" s="38"/>
      <c r="K4" s="38"/>
      <c r="L4" s="37"/>
      <c r="M4" s="38"/>
      <c r="N4" s="38"/>
      <c r="O4" s="49"/>
      <c r="P4" s="49"/>
      <c r="Q4" s="39"/>
      <c r="R4" s="37"/>
      <c r="S4" s="37"/>
      <c r="T4" s="37"/>
      <c r="U4" s="37"/>
      <c r="V4" s="37"/>
      <c r="W4" s="37"/>
      <c r="X4" s="37"/>
      <c r="Y4" s="37"/>
      <c r="Z4" s="37"/>
      <c r="AA4" s="37"/>
      <c r="AB4" s="37"/>
      <c r="AC4" s="40"/>
      <c r="AD4" s="38"/>
      <c r="AE4" s="38"/>
      <c r="AF4" s="38"/>
      <c r="AG4" s="38"/>
      <c r="AH4" s="38"/>
      <c r="AI4" s="38"/>
      <c r="AJ4" s="38"/>
      <c r="AK4" s="38"/>
      <c r="AL4" s="38"/>
      <c r="AM4" s="38"/>
      <c r="AN4" s="38"/>
      <c r="AO4" s="38"/>
      <c r="AP4" s="12"/>
    </row>
    <row r="5" spans="1:42" ht="12.75">
      <c r="A5" s="41" t="s">
        <v>16</v>
      </c>
      <c r="B5" s="42"/>
      <c r="C5" s="81" t="s">
        <v>38</v>
      </c>
      <c r="D5" s="43">
        <v>2009</v>
      </c>
      <c r="E5" s="43"/>
      <c r="F5" s="43">
        <v>2008</v>
      </c>
      <c r="G5" s="43"/>
      <c r="H5" s="43">
        <v>2007</v>
      </c>
      <c r="I5" s="43">
        <v>2006</v>
      </c>
      <c r="J5" s="43"/>
      <c r="K5" s="43">
        <v>2005</v>
      </c>
      <c r="L5" s="42"/>
      <c r="M5" s="43">
        <v>2004</v>
      </c>
      <c r="N5" s="43"/>
      <c r="O5" s="43">
        <v>2003</v>
      </c>
      <c r="P5" s="43"/>
      <c r="Q5" s="44">
        <v>2002</v>
      </c>
      <c r="R5" s="42"/>
      <c r="S5" s="43">
        <v>2001</v>
      </c>
      <c r="T5" s="42"/>
      <c r="U5" s="43">
        <v>2000</v>
      </c>
      <c r="V5" s="42"/>
      <c r="W5" s="43">
        <v>1999</v>
      </c>
      <c r="X5" s="42"/>
      <c r="Y5" s="43">
        <v>1998</v>
      </c>
      <c r="Z5" s="42"/>
      <c r="AA5" s="43">
        <v>1997</v>
      </c>
      <c r="AB5" s="42"/>
      <c r="AC5" s="45">
        <v>1996</v>
      </c>
      <c r="AD5" s="43"/>
      <c r="AE5" s="43">
        <v>1995</v>
      </c>
      <c r="AF5" s="43"/>
      <c r="AG5" s="43">
        <v>1994</v>
      </c>
      <c r="AH5" s="43"/>
      <c r="AI5" s="43">
        <v>1993</v>
      </c>
      <c r="AJ5" s="43"/>
      <c r="AK5" s="43">
        <v>1992</v>
      </c>
      <c r="AL5" s="43"/>
      <c r="AM5" s="43">
        <v>1991</v>
      </c>
      <c r="AN5" s="43"/>
      <c r="AO5" s="43">
        <v>1990</v>
      </c>
      <c r="AP5" s="12"/>
    </row>
    <row r="6" spans="1:42" ht="12.75">
      <c r="A6" s="12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14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12"/>
    </row>
    <row r="7" spans="1:42" ht="12.75">
      <c r="A7" s="21" t="s">
        <v>0</v>
      </c>
      <c r="B7" s="15"/>
      <c r="C7" s="50">
        <v>6676</v>
      </c>
      <c r="D7" s="50">
        <v>6839</v>
      </c>
      <c r="E7" s="24"/>
      <c r="F7" s="50">
        <v>7086</v>
      </c>
      <c r="G7" s="24"/>
      <c r="H7" s="24">
        <v>7283</v>
      </c>
      <c r="I7" s="24">
        <v>7401</v>
      </c>
      <c r="J7" s="24"/>
      <c r="K7" s="24">
        <v>7526</v>
      </c>
      <c r="L7" s="15"/>
      <c r="M7" s="60">
        <v>7631</v>
      </c>
      <c r="N7" s="24"/>
      <c r="O7" s="4">
        <v>7770</v>
      </c>
      <c r="P7" s="4"/>
      <c r="Q7" s="24">
        <v>7888</v>
      </c>
      <c r="R7" s="15"/>
      <c r="S7" s="24">
        <v>8080</v>
      </c>
      <c r="T7" s="15"/>
      <c r="U7" s="25">
        <v>8315</v>
      </c>
      <c r="V7" s="25"/>
      <c r="W7" s="25">
        <v>8580</v>
      </c>
      <c r="X7" s="25"/>
      <c r="Y7" s="25">
        <v>8774</v>
      </c>
      <c r="Z7" s="25"/>
      <c r="AA7" s="25">
        <v>9143</v>
      </c>
      <c r="AB7" s="23"/>
      <c r="AC7" s="7">
        <v>9528</v>
      </c>
      <c r="AD7" s="7"/>
      <c r="AE7" s="7">
        <v>9941</v>
      </c>
      <c r="AF7" s="7"/>
      <c r="AG7" s="7">
        <v>10452</v>
      </c>
      <c r="AH7" s="7"/>
      <c r="AI7" s="7">
        <v>10959</v>
      </c>
      <c r="AJ7" s="7"/>
      <c r="AK7" s="7">
        <v>11463</v>
      </c>
      <c r="AL7" s="7"/>
      <c r="AM7" s="7">
        <v>11921</v>
      </c>
      <c r="AN7" s="7"/>
      <c r="AO7" s="7">
        <v>12343</v>
      </c>
      <c r="AP7" s="12"/>
    </row>
    <row r="8" spans="1:42" ht="12.75">
      <c r="A8" s="12" t="s">
        <v>7</v>
      </c>
      <c r="B8" s="14"/>
      <c r="C8" s="66">
        <v>2</v>
      </c>
      <c r="D8" s="66">
        <v>25</v>
      </c>
      <c r="E8" s="14"/>
      <c r="F8" s="66">
        <v>89</v>
      </c>
      <c r="G8" s="14"/>
      <c r="H8" s="14">
        <v>164</v>
      </c>
      <c r="I8" s="14">
        <v>178</v>
      </c>
      <c r="J8" s="14"/>
      <c r="K8" s="14">
        <v>166</v>
      </c>
      <c r="L8" s="14"/>
      <c r="M8" s="60">
        <v>122</v>
      </c>
      <c r="N8" s="14"/>
      <c r="O8" s="24">
        <v>110</v>
      </c>
      <c r="P8" s="24"/>
      <c r="Q8" s="14">
        <v>91</v>
      </c>
      <c r="R8" s="14"/>
      <c r="S8" s="24">
        <v>126</v>
      </c>
      <c r="T8" s="14"/>
      <c r="U8" s="25">
        <v>190</v>
      </c>
      <c r="V8" s="25"/>
      <c r="W8" s="25">
        <v>230</v>
      </c>
      <c r="X8" s="25"/>
      <c r="Y8" s="25">
        <v>188</v>
      </c>
      <c r="Z8" s="25"/>
      <c r="AA8" s="25">
        <v>187</v>
      </c>
      <c r="AB8" s="23"/>
      <c r="AC8" s="7">
        <v>145</v>
      </c>
      <c r="AD8" s="7"/>
      <c r="AE8" s="7">
        <v>102</v>
      </c>
      <c r="AF8" s="7"/>
      <c r="AG8" s="7">
        <v>50</v>
      </c>
      <c r="AH8" s="7"/>
      <c r="AI8" s="7">
        <v>58</v>
      </c>
      <c r="AJ8" s="7"/>
      <c r="AK8" s="7">
        <v>72</v>
      </c>
      <c r="AL8" s="7"/>
      <c r="AM8" s="7">
        <v>105</v>
      </c>
      <c r="AN8" s="7"/>
      <c r="AO8" s="7">
        <v>163</v>
      </c>
      <c r="AP8" s="12"/>
    </row>
    <row r="9" spans="1:42" ht="12.75">
      <c r="A9" s="12" t="s">
        <v>8</v>
      </c>
      <c r="B9" s="14"/>
      <c r="C9" s="66">
        <v>90</v>
      </c>
      <c r="D9" s="66">
        <v>152</v>
      </c>
      <c r="E9" s="14"/>
      <c r="F9" s="66">
        <v>261</v>
      </c>
      <c r="G9" s="14"/>
      <c r="H9" s="14">
        <v>282</v>
      </c>
      <c r="I9" s="14">
        <v>305</v>
      </c>
      <c r="J9" s="14"/>
      <c r="K9" s="14">
        <v>269</v>
      </c>
      <c r="L9" s="14"/>
      <c r="M9" s="60">
        <v>261</v>
      </c>
      <c r="N9" s="14"/>
      <c r="O9" s="24">
        <v>224</v>
      </c>
      <c r="P9" s="24"/>
      <c r="Q9" s="14">
        <v>276</v>
      </c>
      <c r="R9" s="14"/>
      <c r="S9" s="24">
        <v>354</v>
      </c>
      <c r="T9" s="14"/>
      <c r="U9" s="25">
        <v>452</v>
      </c>
      <c r="V9" s="25"/>
      <c r="W9" s="25">
        <v>416</v>
      </c>
      <c r="X9" s="25"/>
      <c r="Y9" s="25">
        <v>557</v>
      </c>
      <c r="Z9" s="25"/>
      <c r="AA9" s="25">
        <v>598</v>
      </c>
      <c r="AB9" s="23"/>
      <c r="AC9" s="7">
        <v>552</v>
      </c>
      <c r="AD9" s="7"/>
      <c r="AE9" s="7">
        <v>606</v>
      </c>
      <c r="AF9" s="7"/>
      <c r="AG9" s="7">
        <v>548</v>
      </c>
      <c r="AH9" s="7"/>
      <c r="AI9" s="7">
        <v>501</v>
      </c>
      <c r="AJ9" s="7"/>
      <c r="AK9" s="7">
        <v>425</v>
      </c>
      <c r="AL9" s="7"/>
      <c r="AM9" s="7">
        <v>443</v>
      </c>
      <c r="AN9" s="7"/>
      <c r="AO9" s="7">
        <v>389</v>
      </c>
      <c r="AP9" s="12"/>
    </row>
    <row r="10" spans="1:42" ht="12.75">
      <c r="A10" s="12"/>
      <c r="B10" s="14"/>
      <c r="C10" s="66"/>
      <c r="D10" s="66"/>
      <c r="E10" s="14"/>
      <c r="F10" s="66"/>
      <c r="G10" s="14"/>
      <c r="H10" s="14"/>
      <c r="I10" s="14"/>
      <c r="J10" s="14"/>
      <c r="K10" s="14"/>
      <c r="L10" s="14"/>
      <c r="M10" s="60"/>
      <c r="N10" s="14"/>
      <c r="O10" s="24"/>
      <c r="P10" s="24"/>
      <c r="Q10" s="14"/>
      <c r="R10" s="14"/>
      <c r="S10" s="24"/>
      <c r="T10" s="14"/>
      <c r="U10" s="4"/>
      <c r="V10" s="4"/>
      <c r="W10" s="4"/>
      <c r="X10" s="4"/>
      <c r="Y10" s="4"/>
      <c r="Z10" s="4"/>
      <c r="AA10" s="4"/>
      <c r="AB10" s="4" t="s">
        <v>28</v>
      </c>
      <c r="AC10" s="7"/>
      <c r="AD10" s="7"/>
      <c r="AE10" s="7"/>
      <c r="AF10" s="7"/>
      <c r="AG10" s="7"/>
      <c r="AH10" s="7"/>
      <c r="AI10" s="7"/>
      <c r="AJ10" s="7"/>
      <c r="AK10" s="7"/>
      <c r="AL10" s="7"/>
      <c r="AM10" s="7"/>
      <c r="AN10" s="7"/>
      <c r="AO10" s="7"/>
      <c r="AP10" s="12"/>
    </row>
    <row r="11" spans="1:42" ht="12.75">
      <c r="A11" s="21" t="s">
        <v>1</v>
      </c>
      <c r="B11" s="15"/>
      <c r="C11" s="50">
        <v>1154</v>
      </c>
      <c r="D11" s="50">
        <v>1173</v>
      </c>
      <c r="E11" s="24"/>
      <c r="F11" s="50">
        <v>1219</v>
      </c>
      <c r="G11" s="24"/>
      <c r="H11" s="24">
        <v>1251</v>
      </c>
      <c r="I11" s="24">
        <v>1279</v>
      </c>
      <c r="J11" s="24"/>
      <c r="K11" s="24">
        <v>1307</v>
      </c>
      <c r="L11" s="15"/>
      <c r="M11" s="60">
        <v>1345</v>
      </c>
      <c r="N11" s="24"/>
      <c r="O11" s="50">
        <v>1411</v>
      </c>
      <c r="P11" s="50"/>
      <c r="Q11" s="24">
        <v>1466</v>
      </c>
      <c r="R11" s="15"/>
      <c r="S11" s="24">
        <v>1534</v>
      </c>
      <c r="T11" s="15"/>
      <c r="U11" s="25">
        <v>1589</v>
      </c>
      <c r="V11" s="25"/>
      <c r="W11" s="25">
        <v>1642</v>
      </c>
      <c r="X11" s="25"/>
      <c r="Y11" s="25">
        <v>1690</v>
      </c>
      <c r="Z11" s="25"/>
      <c r="AA11" s="25">
        <v>1780</v>
      </c>
      <c r="AB11" s="22"/>
      <c r="AC11" s="7">
        <v>1926</v>
      </c>
      <c r="AD11" s="7"/>
      <c r="AE11" s="7">
        <v>2030</v>
      </c>
      <c r="AF11" s="7"/>
      <c r="AG11" s="7">
        <v>2152</v>
      </c>
      <c r="AH11" s="7"/>
      <c r="AI11" s="7">
        <v>2262</v>
      </c>
      <c r="AJ11" s="7"/>
      <c r="AK11" s="7">
        <v>2390</v>
      </c>
      <c r="AL11" s="7"/>
      <c r="AM11" s="7">
        <v>2561</v>
      </c>
      <c r="AN11" s="7"/>
      <c r="AO11" s="7">
        <v>2815</v>
      </c>
      <c r="AP11" s="12"/>
    </row>
    <row r="12" spans="1:42" ht="12.75">
      <c r="A12" s="12" t="s">
        <v>7</v>
      </c>
      <c r="B12" s="14"/>
      <c r="C12" s="66">
        <v>1</v>
      </c>
      <c r="D12" s="66">
        <v>6</v>
      </c>
      <c r="E12" s="14"/>
      <c r="F12" s="66">
        <v>9</v>
      </c>
      <c r="G12" s="14"/>
      <c r="H12" s="14">
        <v>17</v>
      </c>
      <c r="I12" s="14">
        <v>16</v>
      </c>
      <c r="J12" s="14"/>
      <c r="K12" s="14">
        <v>13</v>
      </c>
      <c r="L12" s="14"/>
      <c r="M12" s="60">
        <v>6</v>
      </c>
      <c r="N12" s="14"/>
      <c r="O12" s="24">
        <v>8</v>
      </c>
      <c r="P12" s="24"/>
      <c r="Q12" s="14">
        <v>4</v>
      </c>
      <c r="R12" s="14"/>
      <c r="S12" s="24">
        <v>20</v>
      </c>
      <c r="T12" s="14"/>
      <c r="U12" s="25">
        <v>33</v>
      </c>
      <c r="V12" s="25"/>
      <c r="W12" s="25">
        <v>40</v>
      </c>
      <c r="X12" s="25"/>
      <c r="Y12" s="25">
        <v>33</v>
      </c>
      <c r="Z12" s="25"/>
      <c r="AA12" s="25">
        <v>12</v>
      </c>
      <c r="AB12" s="4"/>
      <c r="AC12" s="7">
        <v>12</v>
      </c>
      <c r="AD12" s="7"/>
      <c r="AE12" s="7">
        <v>9</v>
      </c>
      <c r="AF12" s="7"/>
      <c r="AG12" s="7">
        <v>18</v>
      </c>
      <c r="AH12" s="7"/>
      <c r="AI12" s="7">
        <v>9</v>
      </c>
      <c r="AJ12" s="7"/>
      <c r="AK12" s="7">
        <v>8</v>
      </c>
      <c r="AL12" s="7"/>
      <c r="AM12" s="7">
        <v>9</v>
      </c>
      <c r="AN12" s="7"/>
      <c r="AO12" s="7">
        <v>28</v>
      </c>
      <c r="AP12" s="12"/>
    </row>
    <row r="13" spans="1:42" ht="12.75">
      <c r="A13" s="12" t="s">
        <v>8</v>
      </c>
      <c r="B13" s="14"/>
      <c r="C13" s="66">
        <v>4</v>
      </c>
      <c r="D13" s="66">
        <v>27</v>
      </c>
      <c r="E13" s="14"/>
      <c r="F13" s="66">
        <v>32</v>
      </c>
      <c r="G13" s="14"/>
      <c r="H13" s="14">
        <v>39</v>
      </c>
      <c r="I13" s="14">
        <v>37</v>
      </c>
      <c r="J13" s="14"/>
      <c r="K13" s="14">
        <v>41</v>
      </c>
      <c r="L13" s="14"/>
      <c r="M13" s="60">
        <v>58</v>
      </c>
      <c r="N13" s="14"/>
      <c r="O13" s="24">
        <v>49</v>
      </c>
      <c r="P13" s="24"/>
      <c r="Q13" s="14">
        <v>56</v>
      </c>
      <c r="R13" s="14"/>
      <c r="S13" s="24">
        <v>63</v>
      </c>
      <c r="T13" s="14"/>
      <c r="U13" s="25">
        <v>81</v>
      </c>
      <c r="V13" s="25"/>
      <c r="W13" s="25">
        <v>80</v>
      </c>
      <c r="X13" s="25"/>
      <c r="Y13" s="25">
        <v>114</v>
      </c>
      <c r="Z13" s="25"/>
      <c r="AA13" s="25">
        <v>127</v>
      </c>
      <c r="AB13" s="4"/>
      <c r="AC13" s="7">
        <v>108</v>
      </c>
      <c r="AD13" s="7"/>
      <c r="AE13" s="7">
        <v>116</v>
      </c>
      <c r="AF13" s="7"/>
      <c r="AG13" s="7">
        <v>109</v>
      </c>
      <c r="AH13" s="7"/>
      <c r="AI13" s="7">
        <v>111</v>
      </c>
      <c r="AJ13" s="7"/>
      <c r="AK13" s="7">
        <v>84</v>
      </c>
      <c r="AL13" s="7"/>
      <c r="AM13" s="7">
        <v>72</v>
      </c>
      <c r="AN13" s="7"/>
      <c r="AO13" s="7">
        <v>64</v>
      </c>
      <c r="AP13" s="12"/>
    </row>
    <row r="14" spans="1:42" ht="12.75">
      <c r="A14" s="12"/>
      <c r="B14" s="14"/>
      <c r="C14" s="66"/>
      <c r="D14" s="66"/>
      <c r="E14" s="14"/>
      <c r="F14" s="66"/>
      <c r="G14" s="14"/>
      <c r="H14" s="14"/>
      <c r="I14" s="14"/>
      <c r="J14" s="14"/>
      <c r="K14" s="14"/>
      <c r="L14" s="14"/>
      <c r="M14" s="14"/>
      <c r="N14" s="14"/>
      <c r="O14" s="24"/>
      <c r="P14" s="24"/>
      <c r="Q14" s="14"/>
      <c r="R14" s="14"/>
      <c r="S14" s="24"/>
      <c r="T14" s="14"/>
      <c r="U14" s="4"/>
      <c r="V14" s="4"/>
      <c r="W14" s="4"/>
      <c r="X14" s="4"/>
      <c r="Y14" s="4"/>
      <c r="Z14" s="4"/>
      <c r="AA14" s="4"/>
      <c r="AB14" s="4"/>
      <c r="AC14" s="7"/>
      <c r="AD14" s="7"/>
      <c r="AE14" s="7"/>
      <c r="AF14" s="7"/>
      <c r="AG14" s="7"/>
      <c r="AH14" s="7"/>
      <c r="AI14" s="7"/>
      <c r="AJ14" s="7"/>
      <c r="AK14" s="7"/>
      <c r="AL14" s="7"/>
      <c r="AM14" s="7"/>
      <c r="AN14" s="7"/>
      <c r="AO14" s="7"/>
      <c r="AP14" s="12"/>
    </row>
    <row r="15" spans="1:42" ht="12.75">
      <c r="A15" s="21" t="s">
        <v>9</v>
      </c>
      <c r="B15" s="15"/>
      <c r="C15" s="76"/>
      <c r="D15" s="76"/>
      <c r="E15" s="15"/>
      <c r="F15" s="76"/>
      <c r="G15" s="15"/>
      <c r="H15" s="15"/>
      <c r="I15" s="15"/>
      <c r="J15" s="15"/>
      <c r="K15" s="15"/>
      <c r="L15" s="15"/>
      <c r="M15" s="15"/>
      <c r="N15" s="15"/>
      <c r="O15" s="24"/>
      <c r="P15" s="24"/>
      <c r="Q15" s="15"/>
      <c r="R15" s="15"/>
      <c r="S15" s="24"/>
      <c r="T15" s="15"/>
      <c r="U15" s="22"/>
      <c r="V15" s="22"/>
      <c r="W15" s="22"/>
      <c r="X15" s="22"/>
      <c r="Y15" s="22"/>
      <c r="Z15" s="22"/>
      <c r="AA15" s="22"/>
      <c r="AB15" s="22" t="s">
        <v>28</v>
      </c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12"/>
    </row>
    <row r="16" spans="1:42" ht="12.75">
      <c r="A16" s="12" t="s">
        <v>10</v>
      </c>
      <c r="B16" s="14"/>
      <c r="C16" s="66">
        <v>829</v>
      </c>
      <c r="D16" s="66">
        <v>702</v>
      </c>
      <c r="E16" s="14"/>
      <c r="F16" s="66">
        <v>252</v>
      </c>
      <c r="G16" s="14"/>
      <c r="H16" s="14">
        <v>76</v>
      </c>
      <c r="I16" s="14">
        <v>50</v>
      </c>
      <c r="J16" s="14"/>
      <c r="K16" s="14">
        <v>52</v>
      </c>
      <c r="L16" s="14"/>
      <c r="M16" s="14">
        <v>80</v>
      </c>
      <c r="N16" s="14"/>
      <c r="O16" s="24">
        <v>116</v>
      </c>
      <c r="P16" s="24"/>
      <c r="Q16" s="14">
        <v>136</v>
      </c>
      <c r="R16" s="14"/>
      <c r="S16" s="24">
        <v>114</v>
      </c>
      <c r="T16" s="14"/>
      <c r="U16" s="4">
        <v>94</v>
      </c>
      <c r="V16" s="4"/>
      <c r="W16" s="4">
        <v>79</v>
      </c>
      <c r="X16" s="4"/>
      <c r="Y16" s="4">
        <v>84</v>
      </c>
      <c r="Z16" s="4"/>
      <c r="AA16" s="4">
        <v>92</v>
      </c>
      <c r="AB16" s="4"/>
      <c r="AC16" s="7">
        <v>117</v>
      </c>
      <c r="AD16" s="7"/>
      <c r="AE16" s="7">
        <v>193</v>
      </c>
      <c r="AF16" s="7"/>
      <c r="AG16" s="7">
        <v>318</v>
      </c>
      <c r="AH16" s="7"/>
      <c r="AI16" s="7">
        <v>575</v>
      </c>
      <c r="AJ16" s="7"/>
      <c r="AK16" s="7">
        <v>1066</v>
      </c>
      <c r="AL16" s="7"/>
      <c r="AM16" s="7">
        <v>1430</v>
      </c>
      <c r="AN16" s="7"/>
      <c r="AO16" s="7">
        <v>1496</v>
      </c>
      <c r="AP16" s="12"/>
    </row>
    <row r="17" spans="1:42" ht="12.75">
      <c r="A17" s="12" t="s">
        <v>11</v>
      </c>
      <c r="B17" s="14" t="s">
        <v>14</v>
      </c>
      <c r="C17" s="77">
        <v>403</v>
      </c>
      <c r="D17" s="77">
        <v>403</v>
      </c>
      <c r="E17" s="14"/>
      <c r="F17" s="77">
        <v>159</v>
      </c>
      <c r="G17" s="14"/>
      <c r="H17" s="14">
        <v>22</v>
      </c>
      <c r="I17" s="14">
        <v>8</v>
      </c>
      <c r="J17" s="14"/>
      <c r="K17" s="14">
        <v>7</v>
      </c>
      <c r="L17" s="14"/>
      <c r="M17" s="14">
        <v>28</v>
      </c>
      <c r="N17" s="14"/>
      <c r="O17" s="24">
        <v>30</v>
      </c>
      <c r="P17" s="24"/>
      <c r="Q17" s="27">
        <v>39</v>
      </c>
      <c r="R17" s="14"/>
      <c r="S17" s="24">
        <v>40</v>
      </c>
      <c r="T17" s="14"/>
      <c r="U17" s="4">
        <v>24</v>
      </c>
      <c r="V17" s="4"/>
      <c r="W17" s="4">
        <v>10</v>
      </c>
      <c r="X17" s="4"/>
      <c r="Y17" s="4">
        <v>11</v>
      </c>
      <c r="Z17" s="4"/>
      <c r="AA17" s="4">
        <v>6</v>
      </c>
      <c r="AB17" s="4"/>
      <c r="AC17" s="7">
        <v>12</v>
      </c>
      <c r="AD17" s="7"/>
      <c r="AE17" s="7">
        <v>31</v>
      </c>
      <c r="AF17" s="7"/>
      <c r="AG17" s="7">
        <v>73</v>
      </c>
      <c r="AH17" s="7"/>
      <c r="AI17" s="7">
        <v>348</v>
      </c>
      <c r="AJ17" s="7"/>
      <c r="AK17" s="7">
        <v>601</v>
      </c>
      <c r="AL17" s="7"/>
      <c r="AM17" s="7">
        <v>837</v>
      </c>
      <c r="AN17" s="7"/>
      <c r="AO17" s="7">
        <v>647</v>
      </c>
      <c r="AP17" s="12"/>
    </row>
    <row r="18" spans="1:42" ht="12.75">
      <c r="A18" s="12"/>
      <c r="B18" s="14"/>
      <c r="C18" s="66"/>
      <c r="D18" s="66"/>
      <c r="E18" s="14"/>
      <c r="F18" s="66"/>
      <c r="G18" s="14"/>
      <c r="H18" s="14"/>
      <c r="I18" s="14"/>
      <c r="J18" s="14"/>
      <c r="K18" s="14"/>
      <c r="L18" s="14"/>
      <c r="M18" s="14"/>
      <c r="N18" s="14"/>
      <c r="O18" s="24"/>
      <c r="P18" s="24"/>
      <c r="Q18" s="14"/>
      <c r="R18" s="14"/>
      <c r="S18" s="24"/>
      <c r="T18" s="14"/>
      <c r="U18" s="4"/>
      <c r="V18" s="4"/>
      <c r="W18" s="4"/>
      <c r="X18" s="4"/>
      <c r="Y18" s="4"/>
      <c r="Z18" s="4"/>
      <c r="AA18" s="4"/>
      <c r="AB18" s="4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12"/>
    </row>
    <row r="19" spans="1:42" ht="12.75">
      <c r="A19" s="21" t="s">
        <v>2</v>
      </c>
      <c r="B19" s="15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24"/>
      <c r="P19" s="24"/>
      <c r="Q19" s="15"/>
      <c r="R19" s="15"/>
      <c r="S19" s="24"/>
      <c r="T19" s="15"/>
      <c r="U19" s="22"/>
      <c r="V19" s="22"/>
      <c r="W19" s="22"/>
      <c r="X19" s="22"/>
      <c r="Y19" s="22"/>
      <c r="Z19" s="22"/>
      <c r="AA19" s="22"/>
      <c r="AB19" s="22"/>
      <c r="AC19" s="7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12"/>
    </row>
    <row r="20" spans="1:42" ht="12.75">
      <c r="A20" s="12" t="s">
        <v>4</v>
      </c>
      <c r="B20" s="14" t="s">
        <v>14</v>
      </c>
      <c r="C20" s="28" t="s">
        <v>19</v>
      </c>
      <c r="D20" s="28" t="s">
        <v>19</v>
      </c>
      <c r="E20" s="28"/>
      <c r="F20" s="28" t="s">
        <v>19</v>
      </c>
      <c r="G20" s="28"/>
      <c r="H20" s="28" t="s">
        <v>19</v>
      </c>
      <c r="I20" s="28" t="s">
        <v>19</v>
      </c>
      <c r="J20" s="28"/>
      <c r="K20" s="28">
        <v>35.467</v>
      </c>
      <c r="L20" s="14"/>
      <c r="M20" s="28">
        <v>34.787</v>
      </c>
      <c r="N20" s="28"/>
      <c r="O20" s="29">
        <v>33.782</v>
      </c>
      <c r="P20" s="29"/>
      <c r="Q20" s="28">
        <v>32.05</v>
      </c>
      <c r="R20" s="14"/>
      <c r="S20" s="29">
        <v>30.4</v>
      </c>
      <c r="T20" s="14"/>
      <c r="U20" s="8">
        <v>31</v>
      </c>
      <c r="V20" s="8"/>
      <c r="W20" s="8">
        <v>29.4</v>
      </c>
      <c r="X20" s="8"/>
      <c r="Y20" s="8">
        <v>29.6</v>
      </c>
      <c r="Z20" s="8"/>
      <c r="AA20" s="8">
        <v>28.3</v>
      </c>
      <c r="AB20" s="4"/>
      <c r="AC20" s="8">
        <v>26.854</v>
      </c>
      <c r="AD20" s="16"/>
      <c r="AE20" s="16">
        <v>25.454</v>
      </c>
      <c r="AF20" s="16"/>
      <c r="AG20" s="16">
        <v>21.848</v>
      </c>
      <c r="AH20" s="16"/>
      <c r="AI20" s="16">
        <v>13.122</v>
      </c>
      <c r="AJ20" s="16"/>
      <c r="AK20" s="16">
        <v>-0.101</v>
      </c>
      <c r="AL20" s="16"/>
      <c r="AM20" s="16">
        <v>-7.028</v>
      </c>
      <c r="AN20" s="16"/>
      <c r="AO20" s="16">
        <v>4.0445</v>
      </c>
      <c r="AP20" s="12"/>
    </row>
    <row r="21" spans="1:42" ht="12.75">
      <c r="A21" s="12" t="s">
        <v>5</v>
      </c>
      <c r="B21" s="14" t="s">
        <v>14</v>
      </c>
      <c r="C21" s="5" t="s">
        <v>19</v>
      </c>
      <c r="D21" s="5" t="s">
        <v>19</v>
      </c>
      <c r="E21" s="5"/>
      <c r="F21" s="5" t="s">
        <v>19</v>
      </c>
      <c r="G21" s="5"/>
      <c r="H21" s="5" t="s">
        <v>19</v>
      </c>
      <c r="I21" s="5" t="s">
        <v>19</v>
      </c>
      <c r="J21" s="5"/>
      <c r="K21" s="5">
        <v>2872.086</v>
      </c>
      <c r="L21" s="14"/>
      <c r="M21" s="5">
        <v>2670.397</v>
      </c>
      <c r="N21" s="5"/>
      <c r="O21" s="24">
        <v>2554.525</v>
      </c>
      <c r="P21" s="24"/>
      <c r="Q21" s="5">
        <v>2524</v>
      </c>
      <c r="R21" s="14"/>
      <c r="S21" s="24">
        <v>2410</v>
      </c>
      <c r="T21" s="14"/>
      <c r="U21" s="7">
        <v>2300</v>
      </c>
      <c r="V21" s="7"/>
      <c r="W21" s="7">
        <v>2158</v>
      </c>
      <c r="X21" s="7"/>
      <c r="Y21" s="7">
        <v>2141</v>
      </c>
      <c r="Z21" s="7"/>
      <c r="AA21" s="7">
        <v>2056</v>
      </c>
      <c r="AB21" s="4" t="s">
        <v>28</v>
      </c>
      <c r="AC21" s="7">
        <v>2007.447</v>
      </c>
      <c r="AD21" s="17"/>
      <c r="AE21" s="17">
        <v>1952.543</v>
      </c>
      <c r="AF21" s="17"/>
      <c r="AG21" s="17">
        <v>1896.06</v>
      </c>
      <c r="AH21" s="17"/>
      <c r="AI21" s="17">
        <v>1906.885</v>
      </c>
      <c r="AJ21" s="17"/>
      <c r="AK21" s="17">
        <v>1945.623</v>
      </c>
      <c r="AL21" s="17"/>
      <c r="AM21" s="17">
        <v>1957.722</v>
      </c>
      <c r="AN21" s="17"/>
      <c r="AO21" s="17">
        <v>1929.612</v>
      </c>
      <c r="AP21" s="12"/>
    </row>
    <row r="22" spans="1:42" ht="12.75" customHeight="1">
      <c r="A22" s="12" t="s">
        <v>6</v>
      </c>
      <c r="B22" s="14" t="s">
        <v>15</v>
      </c>
      <c r="C22" s="14" t="s">
        <v>19</v>
      </c>
      <c r="D22" s="14" t="s">
        <v>19</v>
      </c>
      <c r="E22" s="14"/>
      <c r="F22" s="14" t="s">
        <v>19</v>
      </c>
      <c r="G22" s="14"/>
      <c r="H22" s="14" t="s">
        <v>19</v>
      </c>
      <c r="I22" s="14" t="s">
        <v>19</v>
      </c>
      <c r="J22" s="14"/>
      <c r="K22" s="14">
        <v>1.23</v>
      </c>
      <c r="L22" s="14"/>
      <c r="M22" s="52">
        <v>1.3</v>
      </c>
      <c r="N22" s="14"/>
      <c r="O22" s="30">
        <v>1.32</v>
      </c>
      <c r="P22" s="30"/>
      <c r="Q22" s="14">
        <v>1.27</v>
      </c>
      <c r="R22" s="14"/>
      <c r="S22" s="30">
        <v>1.26</v>
      </c>
      <c r="T22" s="14"/>
      <c r="U22" s="10">
        <v>1.35</v>
      </c>
      <c r="V22" s="10"/>
      <c r="W22" s="10">
        <v>1.36</v>
      </c>
      <c r="X22" s="10"/>
      <c r="Y22" s="10">
        <v>1.38</v>
      </c>
      <c r="Z22" s="10"/>
      <c r="AA22" s="10">
        <v>1.38</v>
      </c>
      <c r="AB22" s="4"/>
      <c r="AC22" s="10">
        <f>(AC20*100)/AC21</f>
        <v>1.3377190032912452</v>
      </c>
      <c r="AD22" s="9"/>
      <c r="AE22" s="9">
        <f>(AE20*100)/AE21</f>
        <v>1.3036332618539004</v>
      </c>
      <c r="AF22" s="9"/>
      <c r="AG22" s="9">
        <f>(AG20*100)/AG21</f>
        <v>1.1522842104152822</v>
      </c>
      <c r="AH22" s="9"/>
      <c r="AI22" s="9">
        <f>(AI20*100)/AI21</f>
        <v>0.6881379841993618</v>
      </c>
      <c r="AJ22" s="9"/>
      <c r="AK22" s="9">
        <f>(AK20*100)/AK21</f>
        <v>-0.005191139290602548</v>
      </c>
      <c r="AL22" s="9"/>
      <c r="AM22" s="9">
        <f>(AM20*100)/AM21</f>
        <v>-0.358988661311463</v>
      </c>
      <c r="AN22" s="9"/>
      <c r="AO22" s="9">
        <f>(AO20*100)/AO21</f>
        <v>0.20960172304069422</v>
      </c>
      <c r="AP22" s="12"/>
    </row>
    <row r="23" spans="1:42" ht="12.75" customHeight="1">
      <c r="A23" s="12"/>
      <c r="B23" s="14"/>
      <c r="C23" s="14"/>
      <c r="D23" s="14"/>
      <c r="E23" s="14"/>
      <c r="F23" s="14"/>
      <c r="G23" s="14"/>
      <c r="H23" s="14"/>
      <c r="I23" s="14"/>
      <c r="J23" s="14"/>
      <c r="K23" s="14"/>
      <c r="L23" s="14"/>
      <c r="M23" s="14"/>
      <c r="N23" s="14"/>
      <c r="O23" s="24"/>
      <c r="P23" s="24"/>
      <c r="Q23" s="14"/>
      <c r="R23" s="14"/>
      <c r="S23" s="24"/>
      <c r="T23" s="14"/>
      <c r="U23" s="4"/>
      <c r="V23" s="4"/>
      <c r="W23" s="4"/>
      <c r="X23" s="4"/>
      <c r="Y23" s="4"/>
      <c r="Z23" s="4"/>
      <c r="AA23" s="4"/>
      <c r="AB23" s="4" t="s">
        <v>28</v>
      </c>
      <c r="AC23" s="14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12"/>
    </row>
    <row r="24" spans="1:42" ht="12.75" customHeight="1">
      <c r="A24" s="79" t="s">
        <v>23</v>
      </c>
      <c r="B24" s="14"/>
      <c r="C24" s="14" t="s">
        <v>19</v>
      </c>
      <c r="D24" s="14" t="s">
        <v>19</v>
      </c>
      <c r="E24" s="14"/>
      <c r="F24" s="14" t="s">
        <v>19</v>
      </c>
      <c r="G24" s="14"/>
      <c r="H24" s="14" t="s">
        <v>19</v>
      </c>
      <c r="I24" s="14" t="s">
        <v>19</v>
      </c>
      <c r="J24" s="14"/>
      <c r="K24" s="14">
        <v>0</v>
      </c>
      <c r="L24" s="14"/>
      <c r="M24" s="14">
        <v>3</v>
      </c>
      <c r="N24" s="14"/>
      <c r="O24" s="24">
        <v>3</v>
      </c>
      <c r="P24" s="24"/>
      <c r="Q24" s="14">
        <v>10</v>
      </c>
      <c r="R24" s="14"/>
      <c r="S24" s="24">
        <v>3</v>
      </c>
      <c r="T24" s="14"/>
      <c r="U24" s="7">
        <v>6</v>
      </c>
      <c r="V24" s="7"/>
      <c r="W24" s="7">
        <v>7</v>
      </c>
      <c r="X24" s="7"/>
      <c r="Y24" s="7">
        <v>3</v>
      </c>
      <c r="Z24" s="7"/>
      <c r="AA24" s="7">
        <v>1</v>
      </c>
      <c r="AB24" s="4" t="s">
        <v>28</v>
      </c>
      <c r="AC24" s="7">
        <v>5</v>
      </c>
      <c r="AD24" s="7"/>
      <c r="AE24" s="7">
        <v>6</v>
      </c>
      <c r="AF24" s="7"/>
      <c r="AG24" s="7">
        <v>13</v>
      </c>
      <c r="AH24" s="7"/>
      <c r="AI24" s="70">
        <v>41</v>
      </c>
      <c r="AJ24" s="7"/>
      <c r="AK24" s="7">
        <v>122</v>
      </c>
      <c r="AL24" s="7"/>
      <c r="AM24" s="7">
        <v>127</v>
      </c>
      <c r="AN24" s="7"/>
      <c r="AO24" s="7">
        <v>169</v>
      </c>
      <c r="AP24" s="12"/>
    </row>
    <row r="25" spans="1:42" ht="12.75">
      <c r="A25" s="79" t="s">
        <v>22</v>
      </c>
      <c r="B25" s="14" t="s">
        <v>14</v>
      </c>
      <c r="C25" s="14" t="s">
        <v>19</v>
      </c>
      <c r="D25" s="14" t="s">
        <v>19</v>
      </c>
      <c r="E25" s="32"/>
      <c r="F25" s="14" t="s">
        <v>19</v>
      </c>
      <c r="G25" s="32"/>
      <c r="H25" s="32" t="s">
        <v>19</v>
      </c>
      <c r="I25" s="32" t="s">
        <v>19</v>
      </c>
      <c r="J25" s="32"/>
      <c r="K25" s="32">
        <v>0</v>
      </c>
      <c r="L25" s="14"/>
      <c r="M25" s="14">
        <v>0.157</v>
      </c>
      <c r="N25" s="14"/>
      <c r="O25" s="31">
        <v>0.947</v>
      </c>
      <c r="P25" s="31"/>
      <c r="Q25" s="14">
        <v>2.863</v>
      </c>
      <c r="R25" s="14"/>
      <c r="S25" s="31">
        <v>0.056</v>
      </c>
      <c r="T25" s="14"/>
      <c r="U25" s="19">
        <v>0.383</v>
      </c>
      <c r="V25" s="19"/>
      <c r="W25" s="19">
        <v>1.523</v>
      </c>
      <c r="X25" s="19"/>
      <c r="Y25" s="19">
        <v>0.29</v>
      </c>
      <c r="Z25" s="19"/>
      <c r="AA25" s="19">
        <v>0.028</v>
      </c>
      <c r="AB25" s="4"/>
      <c r="AC25" s="18">
        <v>0.2</v>
      </c>
      <c r="AD25" s="18"/>
      <c r="AE25" s="18">
        <v>0.802</v>
      </c>
      <c r="AF25" s="18"/>
      <c r="AG25" s="18">
        <v>1.464</v>
      </c>
      <c r="AH25" s="18"/>
      <c r="AI25" s="18">
        <v>3.829</v>
      </c>
      <c r="AJ25" s="18"/>
      <c r="AK25" s="18">
        <v>45.391</v>
      </c>
      <c r="AL25" s="18"/>
      <c r="AM25" s="18">
        <f>64.635</f>
        <v>64.635</v>
      </c>
      <c r="AN25" s="18"/>
      <c r="AO25" s="18">
        <v>16.938</v>
      </c>
      <c r="AP25" s="12"/>
    </row>
    <row r="26" spans="1:42" ht="12.75">
      <c r="A26" s="12" t="s">
        <v>3</v>
      </c>
      <c r="B26" s="14" t="s">
        <v>14</v>
      </c>
      <c r="C26" s="14" t="s">
        <v>19</v>
      </c>
      <c r="D26" s="14" t="s">
        <v>19</v>
      </c>
      <c r="E26" s="18"/>
      <c r="F26" s="14" t="s">
        <v>19</v>
      </c>
      <c r="G26" s="18"/>
      <c r="H26" s="18" t="s">
        <v>19</v>
      </c>
      <c r="I26" s="18" t="s">
        <v>19</v>
      </c>
      <c r="J26" s="18"/>
      <c r="K26" s="32">
        <v>0</v>
      </c>
      <c r="L26" s="14"/>
      <c r="M26" s="32">
        <v>0.003917</v>
      </c>
      <c r="N26" s="14"/>
      <c r="O26" s="31">
        <v>0.065987</v>
      </c>
      <c r="P26" s="31"/>
      <c r="Q26" s="32">
        <v>0.375544</v>
      </c>
      <c r="R26" s="14"/>
      <c r="S26" s="31">
        <v>0.0058</v>
      </c>
      <c r="T26" s="14"/>
      <c r="U26" s="19">
        <v>0.030816</v>
      </c>
      <c r="V26" s="19"/>
      <c r="W26" s="19">
        <v>0.614372</v>
      </c>
      <c r="X26" s="19"/>
      <c r="Y26" s="19">
        <v>0.226042</v>
      </c>
      <c r="Z26" s="19"/>
      <c r="AA26" s="19">
        <v>0.005</v>
      </c>
      <c r="AB26" s="4" t="s">
        <v>28</v>
      </c>
      <c r="AC26" s="18">
        <v>0.04</v>
      </c>
      <c r="AD26" s="18"/>
      <c r="AE26" s="18">
        <v>0.085</v>
      </c>
      <c r="AF26" s="18"/>
      <c r="AG26" s="18">
        <v>0.179</v>
      </c>
      <c r="AH26" s="18"/>
      <c r="AI26" s="18">
        <v>0.633</v>
      </c>
      <c r="AJ26" s="18"/>
      <c r="AK26" s="18">
        <v>3.667</v>
      </c>
      <c r="AL26" s="18"/>
      <c r="AM26" s="18">
        <v>5.996</v>
      </c>
      <c r="AN26" s="18"/>
      <c r="AO26" s="18">
        <v>2.771</v>
      </c>
      <c r="AP26" s="12"/>
    </row>
    <row r="27" spans="1:42" ht="12.75">
      <c r="A27" s="12" t="s">
        <v>17</v>
      </c>
      <c r="B27" s="14" t="s">
        <v>14</v>
      </c>
      <c r="C27" s="14" t="s">
        <v>19</v>
      </c>
      <c r="D27" s="14" t="s">
        <v>19</v>
      </c>
      <c r="E27" s="14"/>
      <c r="F27" s="14" t="s">
        <v>19</v>
      </c>
      <c r="G27" s="14"/>
      <c r="H27" s="14" t="s">
        <v>19</v>
      </c>
      <c r="I27" s="14" t="s">
        <v>19</v>
      </c>
      <c r="J27" s="14"/>
      <c r="K27" s="14">
        <v>0.299</v>
      </c>
      <c r="L27" s="14"/>
      <c r="M27" s="14">
        <v>0.375</v>
      </c>
      <c r="N27" s="14"/>
      <c r="O27" s="31">
        <v>0.511</v>
      </c>
      <c r="P27" s="31"/>
      <c r="Q27" s="32">
        <v>0.505</v>
      </c>
      <c r="R27" s="14"/>
      <c r="S27" s="31">
        <v>0.079</v>
      </c>
      <c r="T27" s="14"/>
      <c r="U27" s="19">
        <v>0.35</v>
      </c>
      <c r="V27" s="19"/>
      <c r="W27" s="19">
        <v>0.743</v>
      </c>
      <c r="X27" s="19"/>
      <c r="Y27" s="19">
        <v>0.748</v>
      </c>
      <c r="Z27" s="19"/>
      <c r="AA27" s="19">
        <v>1.109</v>
      </c>
      <c r="AB27" s="4" t="s">
        <v>28</v>
      </c>
      <c r="AC27" s="18">
        <v>4.431</v>
      </c>
      <c r="AD27" s="19"/>
      <c r="AE27" s="19">
        <v>4.143</v>
      </c>
      <c r="AF27" s="19"/>
      <c r="AG27" s="19">
        <v>8.19</v>
      </c>
      <c r="AH27" s="19"/>
      <c r="AI27" s="19">
        <v>13.221</v>
      </c>
      <c r="AJ27" s="19"/>
      <c r="AK27" s="19">
        <v>27.824</v>
      </c>
      <c r="AL27" s="19"/>
      <c r="AM27" s="19">
        <v>18.675</v>
      </c>
      <c r="AN27" s="19"/>
      <c r="AO27" s="19">
        <v>12.935</v>
      </c>
      <c r="AP27" s="12"/>
    </row>
    <row r="28" spans="1:42" ht="12.75">
      <c r="A28" s="12"/>
      <c r="B28" s="14"/>
      <c r="C28" s="14"/>
      <c r="D28" s="14"/>
      <c r="E28" s="14"/>
      <c r="F28" s="14"/>
      <c r="G28" s="14"/>
      <c r="H28" s="14"/>
      <c r="I28" s="14"/>
      <c r="J28" s="14"/>
      <c r="K28" s="14"/>
      <c r="L28" s="14"/>
      <c r="M28" s="14"/>
      <c r="N28" s="14"/>
      <c r="O28" s="24"/>
      <c r="P28" s="24"/>
      <c r="Q28" s="14"/>
      <c r="R28" s="14"/>
      <c r="S28" s="24"/>
      <c r="T28" s="14"/>
      <c r="U28" s="4"/>
      <c r="V28" s="4"/>
      <c r="W28" s="4"/>
      <c r="X28" s="4"/>
      <c r="Y28" s="4"/>
      <c r="Z28" s="4"/>
      <c r="AA28" s="4"/>
      <c r="AB28" s="4"/>
      <c r="AC28" s="7"/>
      <c r="AD28" s="20"/>
      <c r="AE28" s="20"/>
      <c r="AF28" s="20"/>
      <c r="AG28" s="20"/>
      <c r="AH28" s="20"/>
      <c r="AI28" s="20"/>
      <c r="AJ28" s="20"/>
      <c r="AK28" s="20"/>
      <c r="AL28" s="20"/>
      <c r="AM28" s="20"/>
      <c r="AN28" s="20"/>
      <c r="AO28" s="20"/>
      <c r="AP28" s="12"/>
    </row>
    <row r="29" spans="1:42" ht="12.75">
      <c r="A29" s="21" t="s">
        <v>12</v>
      </c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24"/>
      <c r="P29" s="24"/>
      <c r="Q29" s="15"/>
      <c r="R29" s="15"/>
      <c r="S29" s="24"/>
      <c r="T29" s="15"/>
      <c r="U29" s="23"/>
      <c r="V29" s="23"/>
      <c r="W29" s="23"/>
      <c r="X29" s="23"/>
      <c r="Y29" s="23"/>
      <c r="Z29" s="23"/>
      <c r="AA29" s="23"/>
      <c r="AB29" s="22"/>
      <c r="AC29" s="7"/>
      <c r="AD29" s="7"/>
      <c r="AE29" s="7"/>
      <c r="AF29" s="7"/>
      <c r="AG29" s="7"/>
      <c r="AH29" s="7"/>
      <c r="AI29" s="7"/>
      <c r="AJ29" s="7"/>
      <c r="AK29" s="7"/>
      <c r="AL29" s="7"/>
      <c r="AM29" s="7"/>
      <c r="AN29" s="7"/>
      <c r="AO29" s="7"/>
      <c r="AP29" s="12"/>
    </row>
    <row r="30" spans="1:42" ht="12.75">
      <c r="A30" s="12" t="s">
        <v>4</v>
      </c>
      <c r="B30" s="14" t="s">
        <v>14</v>
      </c>
      <c r="C30" s="14" t="s">
        <v>19</v>
      </c>
      <c r="D30" s="14" t="s">
        <v>19</v>
      </c>
      <c r="E30" s="28"/>
      <c r="F30" s="14" t="s">
        <v>19</v>
      </c>
      <c r="G30" s="28"/>
      <c r="H30" s="28" t="s">
        <v>19</v>
      </c>
      <c r="I30" s="28" t="s">
        <v>19</v>
      </c>
      <c r="J30" s="28"/>
      <c r="K30" s="28">
        <v>13.129</v>
      </c>
      <c r="L30" s="14"/>
      <c r="M30" s="33">
        <v>12.72</v>
      </c>
      <c r="N30" s="33"/>
      <c r="O30" s="29">
        <v>12.24</v>
      </c>
      <c r="P30" s="29"/>
      <c r="Q30" s="28">
        <v>11.747</v>
      </c>
      <c r="R30" s="14"/>
      <c r="S30" s="33">
        <v>10.9</v>
      </c>
      <c r="T30" s="14"/>
      <c r="U30" s="34">
        <v>10.8</v>
      </c>
      <c r="V30" s="34"/>
      <c r="W30" s="34">
        <v>10.3</v>
      </c>
      <c r="X30" s="34"/>
      <c r="Y30" s="34">
        <v>9.8</v>
      </c>
      <c r="Z30" s="34"/>
      <c r="AA30" s="34">
        <v>9.4</v>
      </c>
      <c r="AB30" s="4"/>
      <c r="AC30" s="8">
        <v>8.888</v>
      </c>
      <c r="AD30" s="8"/>
      <c r="AE30" s="8">
        <v>3.358</v>
      </c>
      <c r="AF30" s="8"/>
      <c r="AG30" s="8">
        <v>1.937</v>
      </c>
      <c r="AH30" s="8"/>
      <c r="AI30" s="8">
        <v>1.156</v>
      </c>
      <c r="AJ30" s="8"/>
      <c r="AK30" s="8">
        <v>0.279</v>
      </c>
      <c r="AL30" s="8"/>
      <c r="AM30" s="8">
        <v>0.094</v>
      </c>
      <c r="AN30" s="8"/>
      <c r="AO30" s="8">
        <v>0.0182</v>
      </c>
      <c r="AP30" s="12"/>
    </row>
    <row r="31" spans="1:42" ht="12.75">
      <c r="A31" s="12" t="s">
        <v>5</v>
      </c>
      <c r="B31" s="14" t="s">
        <v>14</v>
      </c>
      <c r="C31" s="14" t="s">
        <v>19</v>
      </c>
      <c r="D31" s="14" t="s">
        <v>19</v>
      </c>
      <c r="E31" s="5"/>
      <c r="F31" s="14" t="s">
        <v>19</v>
      </c>
      <c r="G31" s="5"/>
      <c r="H31" s="5" t="s">
        <v>19</v>
      </c>
      <c r="I31" s="5" t="s">
        <v>19</v>
      </c>
      <c r="J31" s="5"/>
      <c r="K31" s="5">
        <v>1020.557</v>
      </c>
      <c r="L31" s="14"/>
      <c r="M31" s="5">
        <v>951.316</v>
      </c>
      <c r="N31" s="5"/>
      <c r="O31" s="24">
        <v>897</v>
      </c>
      <c r="P31" s="24"/>
      <c r="Q31" s="14">
        <v>860</v>
      </c>
      <c r="R31" s="14"/>
      <c r="S31" s="14">
        <v>801</v>
      </c>
      <c r="T31" s="14"/>
      <c r="U31" s="25">
        <v>755</v>
      </c>
      <c r="V31" s="25"/>
      <c r="W31" s="25">
        <v>711</v>
      </c>
      <c r="X31" s="25"/>
      <c r="Y31" s="25">
        <v>709</v>
      </c>
      <c r="Z31" s="25"/>
      <c r="AA31" s="25">
        <v>690</v>
      </c>
      <c r="AB31" s="4"/>
      <c r="AC31" s="7">
        <v>683.09</v>
      </c>
      <c r="AD31" s="7"/>
      <c r="AE31" s="7">
        <v>711.017</v>
      </c>
      <c r="AF31" s="7"/>
      <c r="AG31" s="7">
        <v>692.626</v>
      </c>
      <c r="AH31" s="7"/>
      <c r="AI31" s="7">
        <v>695.158</v>
      </c>
      <c r="AJ31" s="7"/>
      <c r="AK31" s="7">
        <v>729.458</v>
      </c>
      <c r="AL31" s="7"/>
      <c r="AM31" s="7">
        <v>776.351</v>
      </c>
      <c r="AN31" s="7"/>
      <c r="AO31" s="7">
        <v>830.028</v>
      </c>
      <c r="AP31" s="12"/>
    </row>
    <row r="32" spans="1:42" ht="12.75" customHeight="1">
      <c r="A32" s="12" t="s">
        <v>6</v>
      </c>
      <c r="B32" s="14" t="s">
        <v>15</v>
      </c>
      <c r="C32" s="14" t="s">
        <v>19</v>
      </c>
      <c r="D32" s="14" t="s">
        <v>19</v>
      </c>
      <c r="E32" s="52"/>
      <c r="F32" s="14" t="s">
        <v>19</v>
      </c>
      <c r="G32" s="52"/>
      <c r="H32" s="52" t="s">
        <v>19</v>
      </c>
      <c r="I32" s="52" t="s">
        <v>19</v>
      </c>
      <c r="J32" s="52"/>
      <c r="K32" s="52">
        <v>1.29</v>
      </c>
      <c r="L32" s="14"/>
      <c r="M32" s="14">
        <v>1.34</v>
      </c>
      <c r="N32" s="14"/>
      <c r="O32" s="30">
        <v>1.36</v>
      </c>
      <c r="P32" s="30"/>
      <c r="Q32" s="14">
        <v>1.37</v>
      </c>
      <c r="R32" s="14"/>
      <c r="S32" s="14">
        <v>1.36</v>
      </c>
      <c r="T32" s="14"/>
      <c r="U32" s="35">
        <v>1.43</v>
      </c>
      <c r="V32" s="35"/>
      <c r="W32" s="35">
        <v>1.45</v>
      </c>
      <c r="X32" s="35"/>
      <c r="Y32" s="35">
        <v>1.39</v>
      </c>
      <c r="Z32" s="35"/>
      <c r="AA32" s="35">
        <v>1.36</v>
      </c>
      <c r="AB32" s="4"/>
      <c r="AC32" s="10">
        <f>(AC30*100)/AC31</f>
        <v>1.3011462618395817</v>
      </c>
      <c r="AD32" s="10"/>
      <c r="AE32" s="10">
        <f>(AE30*100)/AE31</f>
        <v>0.4722812534721392</v>
      </c>
      <c r="AF32" s="10"/>
      <c r="AG32" s="10">
        <f>(AG30*100)/AG31</f>
        <v>0.2796603072942685</v>
      </c>
      <c r="AH32" s="10"/>
      <c r="AI32" s="10">
        <f>(AI30*100)/AI31</f>
        <v>0.16629313048256655</v>
      </c>
      <c r="AJ32" s="10"/>
      <c r="AK32" s="10">
        <f>(AK30*100)/AK31</f>
        <v>0.03824757559722425</v>
      </c>
      <c r="AL32" s="10"/>
      <c r="AM32" s="10">
        <f>(AM30*100)/AM31</f>
        <v>0.012107925410027165</v>
      </c>
      <c r="AN32" s="10"/>
      <c r="AO32" s="10">
        <f>(AO30*100)/AO31</f>
        <v>0.0021926971138323047</v>
      </c>
      <c r="AP32" s="12"/>
    </row>
    <row r="33" spans="1:42" ht="12.75" customHeight="1">
      <c r="A33" s="12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24"/>
      <c r="P33" s="24"/>
      <c r="Q33" s="14"/>
      <c r="R33" s="14"/>
      <c r="S33" s="14"/>
      <c r="T33" s="14"/>
      <c r="U33" s="4"/>
      <c r="V33" s="4"/>
      <c r="W33" s="4"/>
      <c r="X33" s="4"/>
      <c r="Y33" s="4"/>
      <c r="Z33" s="4"/>
      <c r="AA33" s="4"/>
      <c r="AB33" s="4"/>
      <c r="AC33" s="7"/>
      <c r="AD33" s="7"/>
      <c r="AE33" s="7"/>
      <c r="AF33" s="7"/>
      <c r="AG33" s="7"/>
      <c r="AH33" s="7"/>
      <c r="AI33" s="7"/>
      <c r="AJ33" s="7"/>
      <c r="AK33" s="7"/>
      <c r="AL33" s="7"/>
      <c r="AM33" s="7"/>
      <c r="AN33" s="7"/>
      <c r="AO33" s="7"/>
      <c r="AP33" s="12"/>
    </row>
    <row r="34" spans="1:42" ht="12.75" customHeight="1">
      <c r="A34" s="79" t="s">
        <v>29</v>
      </c>
      <c r="B34" s="14"/>
      <c r="C34" s="14" t="s">
        <v>19</v>
      </c>
      <c r="D34" s="14" t="s">
        <v>19</v>
      </c>
      <c r="E34" s="14"/>
      <c r="F34" s="14" t="s">
        <v>19</v>
      </c>
      <c r="G34" s="14"/>
      <c r="H34" s="14" t="s">
        <v>19</v>
      </c>
      <c r="I34" s="14" t="s">
        <v>19</v>
      </c>
      <c r="J34" s="14"/>
      <c r="K34" s="14">
        <v>0</v>
      </c>
      <c r="L34" s="14"/>
      <c r="M34" s="14">
        <v>1</v>
      </c>
      <c r="N34" s="14"/>
      <c r="O34" s="24">
        <v>0</v>
      </c>
      <c r="P34" s="24"/>
      <c r="Q34" s="14">
        <v>1</v>
      </c>
      <c r="R34" s="14"/>
      <c r="S34" s="14">
        <v>1</v>
      </c>
      <c r="T34" s="14"/>
      <c r="U34" s="7">
        <v>1</v>
      </c>
      <c r="V34" s="7"/>
      <c r="W34" s="7">
        <v>1</v>
      </c>
      <c r="X34" s="7"/>
      <c r="Y34" s="7">
        <v>0</v>
      </c>
      <c r="Z34" s="7"/>
      <c r="AA34" s="7">
        <v>0</v>
      </c>
      <c r="AB34" s="4"/>
      <c r="AC34" s="7">
        <v>1</v>
      </c>
      <c r="AD34" s="7"/>
      <c r="AE34" s="7">
        <v>2</v>
      </c>
      <c r="AF34" s="7"/>
      <c r="AG34" s="7">
        <v>2</v>
      </c>
      <c r="AH34" s="7"/>
      <c r="AI34" s="70">
        <v>9</v>
      </c>
      <c r="AJ34" s="7"/>
      <c r="AK34" s="7">
        <v>59</v>
      </c>
      <c r="AL34" s="7"/>
      <c r="AM34" s="7">
        <v>144</v>
      </c>
      <c r="AN34" s="7"/>
      <c r="AO34" s="7">
        <v>213</v>
      </c>
      <c r="AP34" s="12"/>
    </row>
    <row r="35" spans="1:42" ht="12.75">
      <c r="A35" s="79" t="s">
        <v>22</v>
      </c>
      <c r="B35" s="14" t="s">
        <v>14</v>
      </c>
      <c r="C35" s="32" t="s">
        <v>19</v>
      </c>
      <c r="D35" s="32" t="s">
        <v>19</v>
      </c>
      <c r="E35" s="32"/>
      <c r="F35" s="32" t="s">
        <v>19</v>
      </c>
      <c r="G35" s="32"/>
      <c r="H35" s="32" t="s">
        <v>19</v>
      </c>
      <c r="I35" s="32" t="s">
        <v>19</v>
      </c>
      <c r="J35" s="32"/>
      <c r="K35" s="32">
        <v>0</v>
      </c>
      <c r="L35" s="32"/>
      <c r="M35" s="32">
        <v>0.013</v>
      </c>
      <c r="N35" s="32"/>
      <c r="O35" s="53">
        <v>0</v>
      </c>
      <c r="P35" s="53"/>
      <c r="Q35" s="32">
        <v>0.52</v>
      </c>
      <c r="R35" s="32"/>
      <c r="S35" s="32">
        <v>1.765</v>
      </c>
      <c r="T35" s="32"/>
      <c r="U35" s="54">
        <v>0.031</v>
      </c>
      <c r="V35" s="54"/>
      <c r="W35" s="54">
        <v>0.069</v>
      </c>
      <c r="X35" s="54"/>
      <c r="Y35" s="54">
        <v>0</v>
      </c>
      <c r="Z35" s="54"/>
      <c r="AA35" s="54">
        <v>0</v>
      </c>
      <c r="AB35" s="54"/>
      <c r="AC35" s="32">
        <v>0.033</v>
      </c>
      <c r="AD35" s="32"/>
      <c r="AE35" s="32">
        <v>0.424</v>
      </c>
      <c r="AF35" s="32"/>
      <c r="AG35" s="32">
        <v>0.137</v>
      </c>
      <c r="AH35" s="32"/>
      <c r="AI35" s="32">
        <v>6.148</v>
      </c>
      <c r="AJ35" s="32"/>
      <c r="AK35" s="32">
        <v>44.197</v>
      </c>
      <c r="AL35" s="32"/>
      <c r="AM35" s="32">
        <v>78.899</v>
      </c>
      <c r="AN35" s="32"/>
      <c r="AO35" s="32">
        <v>129.662</v>
      </c>
      <c r="AP35" s="12"/>
    </row>
    <row r="36" spans="1:42" ht="12.75">
      <c r="A36" s="12" t="s">
        <v>3</v>
      </c>
      <c r="B36" s="14" t="s">
        <v>14</v>
      </c>
      <c r="C36" s="32" t="s">
        <v>19</v>
      </c>
      <c r="D36" s="32" t="s">
        <v>19</v>
      </c>
      <c r="E36" s="32"/>
      <c r="F36" s="32" t="s">
        <v>19</v>
      </c>
      <c r="G36" s="32"/>
      <c r="H36" s="32" t="s">
        <v>19</v>
      </c>
      <c r="I36" s="32" t="s">
        <v>19</v>
      </c>
      <c r="J36" s="32"/>
      <c r="K36" s="32">
        <v>0</v>
      </c>
      <c r="L36" s="32"/>
      <c r="M36" s="32">
        <v>0</v>
      </c>
      <c r="N36" s="32"/>
      <c r="O36" s="53">
        <v>0</v>
      </c>
      <c r="P36" s="53"/>
      <c r="Q36" s="32">
        <v>0.000274</v>
      </c>
      <c r="R36" s="32"/>
      <c r="S36" s="32">
        <v>0.265628</v>
      </c>
      <c r="T36" s="32"/>
      <c r="U36" s="54">
        <v>0.001322</v>
      </c>
      <c r="V36" s="54"/>
      <c r="W36" s="54">
        <v>0.001195</v>
      </c>
      <c r="X36" s="54"/>
      <c r="Y36" s="54">
        <v>0</v>
      </c>
      <c r="Z36" s="54"/>
      <c r="AA36" s="54">
        <v>0</v>
      </c>
      <c r="AB36" s="54"/>
      <c r="AC36" s="32">
        <v>0.021</v>
      </c>
      <c r="AD36" s="32"/>
      <c r="AE36" s="32">
        <v>0.028</v>
      </c>
      <c r="AF36" s="32"/>
      <c r="AG36" s="32">
        <v>0.015</v>
      </c>
      <c r="AH36" s="32"/>
      <c r="AI36" s="32">
        <v>0.065</v>
      </c>
      <c r="AJ36" s="32"/>
      <c r="AK36" s="32">
        <v>3.78</v>
      </c>
      <c r="AL36" s="32"/>
      <c r="AM36" s="32">
        <v>9.124</v>
      </c>
      <c r="AN36" s="32"/>
      <c r="AO36" s="32">
        <v>19.259</v>
      </c>
      <c r="AP36" s="12"/>
    </row>
    <row r="37" spans="1:42" ht="12.75">
      <c r="A37" s="12" t="s">
        <v>17</v>
      </c>
      <c r="B37" s="14" t="s">
        <v>14</v>
      </c>
      <c r="C37" s="32" t="s">
        <v>19</v>
      </c>
      <c r="D37" s="32" t="s">
        <v>19</v>
      </c>
      <c r="E37" s="32"/>
      <c r="F37" s="32" t="s">
        <v>19</v>
      </c>
      <c r="G37" s="32"/>
      <c r="H37" s="32" t="s">
        <v>19</v>
      </c>
      <c r="I37" s="32" t="s">
        <v>19</v>
      </c>
      <c r="J37" s="32"/>
      <c r="K37" s="32">
        <v>0.234</v>
      </c>
      <c r="L37" s="32"/>
      <c r="M37" s="32">
        <v>0.347</v>
      </c>
      <c r="N37" s="32"/>
      <c r="O37" s="53">
        <v>0.273</v>
      </c>
      <c r="P37" s="53"/>
      <c r="Q37" s="32">
        <v>0.288</v>
      </c>
      <c r="R37" s="32"/>
      <c r="S37" s="32">
        <v>1.35</v>
      </c>
      <c r="T37" s="32"/>
      <c r="U37" s="54">
        <v>0.004</v>
      </c>
      <c r="V37" s="54"/>
      <c r="W37" s="54">
        <v>0.062</v>
      </c>
      <c r="X37" s="54"/>
      <c r="Y37" s="54">
        <v>0.009</v>
      </c>
      <c r="Z37" s="54"/>
      <c r="AA37" s="54">
        <v>0.005</v>
      </c>
      <c r="AB37" s="54"/>
      <c r="AC37" s="32">
        <v>0.019</v>
      </c>
      <c r="AD37" s="54"/>
      <c r="AE37" s="54">
        <v>5.1E-05</v>
      </c>
      <c r="AF37" s="54"/>
      <c r="AG37" s="54">
        <v>0.007</v>
      </c>
      <c r="AH37" s="54"/>
      <c r="AI37" s="54">
        <v>0.175</v>
      </c>
      <c r="AJ37" s="54"/>
      <c r="AK37" s="54">
        <v>0</v>
      </c>
      <c r="AL37" s="54"/>
      <c r="AM37" s="54">
        <v>0</v>
      </c>
      <c r="AN37" s="54"/>
      <c r="AO37" s="54">
        <v>0</v>
      </c>
      <c r="AP37" s="12"/>
    </row>
    <row r="38" spans="1:42" ht="12.75">
      <c r="A38" s="12"/>
      <c r="B38" s="14"/>
      <c r="C38" s="14"/>
      <c r="D38" s="14"/>
      <c r="E38" s="14"/>
      <c r="F38" s="14"/>
      <c r="G38" s="14"/>
      <c r="H38" s="14"/>
      <c r="I38" s="14"/>
      <c r="J38" s="14"/>
      <c r="K38" s="14"/>
      <c r="L38" s="14"/>
      <c r="M38" s="14"/>
      <c r="N38" s="14"/>
      <c r="O38" s="24"/>
      <c r="P38" s="24"/>
      <c r="Q38" s="14"/>
      <c r="R38" s="14"/>
      <c r="S38" s="14"/>
      <c r="T38" s="14"/>
      <c r="U38" s="4"/>
      <c r="V38" s="4"/>
      <c r="W38" s="4"/>
      <c r="X38" s="4"/>
      <c r="Y38" s="4"/>
      <c r="Z38" s="4"/>
      <c r="AA38" s="4"/>
      <c r="AB38" s="4"/>
      <c r="AC38" s="7"/>
      <c r="AD38" s="20"/>
      <c r="AE38" s="20"/>
      <c r="AF38" s="20"/>
      <c r="AG38" s="20"/>
      <c r="AH38" s="20"/>
      <c r="AI38" s="20"/>
      <c r="AJ38" s="20"/>
      <c r="AK38" s="20"/>
      <c r="AL38" s="20"/>
      <c r="AM38" s="20"/>
      <c r="AN38" s="20"/>
      <c r="AO38" s="20"/>
      <c r="AP38" s="12"/>
    </row>
    <row r="39" spans="1:42" ht="12.75">
      <c r="A39" s="21" t="s">
        <v>18</v>
      </c>
      <c r="B39" s="14"/>
      <c r="C39" s="14"/>
      <c r="D39" s="14"/>
      <c r="E39" s="14"/>
      <c r="F39" s="14"/>
      <c r="G39" s="14"/>
      <c r="H39" s="14"/>
      <c r="I39" s="14"/>
      <c r="J39" s="14"/>
      <c r="K39" s="14"/>
      <c r="L39" s="14"/>
      <c r="M39" s="14"/>
      <c r="N39" s="14"/>
      <c r="O39" s="24"/>
      <c r="P39" s="24"/>
      <c r="Q39" s="14"/>
      <c r="R39" s="14"/>
      <c r="S39" s="14"/>
      <c r="T39" s="14"/>
      <c r="U39" s="4"/>
      <c r="V39" s="4"/>
      <c r="W39" s="4"/>
      <c r="X39" s="4"/>
      <c r="Y39" s="4"/>
      <c r="Z39" s="4"/>
      <c r="AA39" s="4"/>
      <c r="AB39" s="4"/>
      <c r="AC39" s="7"/>
      <c r="AD39" s="20"/>
      <c r="AE39" s="20"/>
      <c r="AF39" s="20"/>
      <c r="AG39" s="20"/>
      <c r="AH39" s="20"/>
      <c r="AI39" s="20"/>
      <c r="AJ39" s="20"/>
      <c r="AK39" s="20"/>
      <c r="AL39" s="20"/>
      <c r="AM39" s="20"/>
      <c r="AN39" s="20"/>
      <c r="AO39" s="20"/>
      <c r="AP39" s="12"/>
    </row>
    <row r="40" spans="1:42" ht="12.75">
      <c r="A40" s="12" t="s">
        <v>4</v>
      </c>
      <c r="B40" s="14" t="s">
        <v>14</v>
      </c>
      <c r="C40" s="74">
        <v>-15.247</v>
      </c>
      <c r="D40" s="74">
        <v>-20.9</v>
      </c>
      <c r="E40" s="14"/>
      <c r="F40" s="74">
        <v>17.3</v>
      </c>
      <c r="G40" s="14"/>
      <c r="H40" s="14">
        <v>52.4</v>
      </c>
      <c r="I40" s="28">
        <v>50.165</v>
      </c>
      <c r="J40" s="14"/>
      <c r="K40" s="28">
        <f>+K30+K20</f>
        <v>48.596</v>
      </c>
      <c r="L40" s="14"/>
      <c r="M40" s="28">
        <f>+M30+M20</f>
        <v>47.507</v>
      </c>
      <c r="N40" s="14"/>
      <c r="O40" s="28">
        <f>+O30+O20</f>
        <v>46.022</v>
      </c>
      <c r="P40" s="24"/>
      <c r="Q40" s="28">
        <f>+Q30+Q20</f>
        <v>43.797</v>
      </c>
      <c r="R40" s="14"/>
      <c r="S40" s="28">
        <f>+S30+S20+0.1</f>
        <v>41.4</v>
      </c>
      <c r="T40" s="14"/>
      <c r="U40" s="28">
        <f>+U30+U20-0.1</f>
        <v>41.699999999999996</v>
      </c>
      <c r="V40" s="4"/>
      <c r="W40" s="28">
        <f>+W30+W20</f>
        <v>39.7</v>
      </c>
      <c r="X40" s="4"/>
      <c r="Y40" s="28">
        <f>+Y30+Y20</f>
        <v>39.400000000000006</v>
      </c>
      <c r="Z40" s="4"/>
      <c r="AA40" s="28">
        <f>+AA30+AA20</f>
        <v>37.7</v>
      </c>
      <c r="AB40" s="4"/>
      <c r="AC40" s="28">
        <f>+AC30+AC20</f>
        <v>35.742</v>
      </c>
      <c r="AD40" s="20"/>
      <c r="AE40" s="28">
        <f>+AE30+AE20</f>
        <v>28.812</v>
      </c>
      <c r="AF40" s="20"/>
      <c r="AG40" s="28">
        <f>+AG30+AG20</f>
        <v>23.785</v>
      </c>
      <c r="AH40" s="20"/>
      <c r="AI40" s="28">
        <f>+AI30+AI20</f>
        <v>14.278</v>
      </c>
      <c r="AJ40" s="20"/>
      <c r="AK40" s="28">
        <f>+AK30+AK20</f>
        <v>0.17800000000000002</v>
      </c>
      <c r="AL40" s="20"/>
      <c r="AM40" s="28">
        <f>+AM30+AM20</f>
        <v>-6.933999999999999</v>
      </c>
      <c r="AN40" s="20"/>
      <c r="AO40" s="28">
        <f>+AO30+AO20</f>
        <v>4.0627</v>
      </c>
      <c r="AP40" s="12"/>
    </row>
    <row r="41" spans="1:42" ht="12.75" customHeight="1">
      <c r="A41" s="12" t="s">
        <v>5</v>
      </c>
      <c r="B41" s="14" t="s">
        <v>14</v>
      </c>
      <c r="C41" s="75">
        <v>5439</v>
      </c>
      <c r="D41" s="75">
        <v>5406.174</v>
      </c>
      <c r="E41" s="71"/>
      <c r="F41" s="75">
        <v>4750.638</v>
      </c>
      <c r="G41" s="5"/>
      <c r="H41" s="71">
        <v>4291.75</v>
      </c>
      <c r="I41" s="71">
        <v>4153.786</v>
      </c>
      <c r="J41" s="14"/>
      <c r="K41" s="71">
        <f>+K31+K21-1-1</f>
        <v>3890.643</v>
      </c>
      <c r="L41" s="14"/>
      <c r="M41" s="5">
        <f>+M31+M21</f>
        <v>3621.7129999999997</v>
      </c>
      <c r="N41" s="14"/>
      <c r="O41" s="5">
        <f>+O31+O21</f>
        <v>3451.525</v>
      </c>
      <c r="P41" s="24"/>
      <c r="Q41" s="5">
        <f>+Q31+Q21</f>
        <v>3384</v>
      </c>
      <c r="R41" s="14"/>
      <c r="S41" s="5">
        <f>+S31+S21</f>
        <v>3211</v>
      </c>
      <c r="T41" s="14"/>
      <c r="U41" s="5">
        <f>+U31+U21</f>
        <v>3055</v>
      </c>
      <c r="V41" s="4"/>
      <c r="W41" s="5">
        <f>+W31+W21</f>
        <v>2869</v>
      </c>
      <c r="X41" s="4"/>
      <c r="Y41" s="5">
        <f>+Y31+Y21</f>
        <v>2850</v>
      </c>
      <c r="Z41" s="4"/>
      <c r="AA41" s="5">
        <f>+AA31+AA21</f>
        <v>2746</v>
      </c>
      <c r="AB41" s="4"/>
      <c r="AC41" s="5">
        <f>+AC31+AC21</f>
        <v>2690.537</v>
      </c>
      <c r="AD41" s="20"/>
      <c r="AE41" s="5">
        <f>+AE31+AE21</f>
        <v>2663.56</v>
      </c>
      <c r="AF41" s="20"/>
      <c r="AG41" s="5">
        <f>+AG31+AG21</f>
        <v>2588.6859999999997</v>
      </c>
      <c r="AH41" s="20"/>
      <c r="AI41" s="5">
        <f>+AI31+AI21</f>
        <v>2602.043</v>
      </c>
      <c r="AJ41" s="20"/>
      <c r="AK41" s="5">
        <f>+AK31+AK21</f>
        <v>2675.081</v>
      </c>
      <c r="AL41" s="20"/>
      <c r="AM41" s="5">
        <f>+AM31+AM21</f>
        <v>2734.073</v>
      </c>
      <c r="AN41" s="20"/>
      <c r="AO41" s="5">
        <f>+AO31+AO21</f>
        <v>2759.6400000000003</v>
      </c>
      <c r="AP41" s="12"/>
    </row>
    <row r="42" spans="1:42" ht="12.75" customHeight="1">
      <c r="A42" s="12" t="s">
        <v>6</v>
      </c>
      <c r="B42" s="14" t="s">
        <v>15</v>
      </c>
      <c r="C42" s="73">
        <v>-0.28</v>
      </c>
      <c r="D42" s="73">
        <v>-0.39</v>
      </c>
      <c r="E42" s="14"/>
      <c r="F42" s="73">
        <v>0.36</v>
      </c>
      <c r="G42" s="14"/>
      <c r="H42" s="14">
        <v>1.22</v>
      </c>
      <c r="I42" s="14">
        <v>1.21</v>
      </c>
      <c r="J42" s="14"/>
      <c r="K42" s="52">
        <f>+K40/K41*100</f>
        <v>1.2490480365327787</v>
      </c>
      <c r="L42" s="14"/>
      <c r="M42" s="52">
        <f>+M40/M41*100</f>
        <v>1.3117273511181036</v>
      </c>
      <c r="N42" s="14"/>
      <c r="O42" s="52">
        <f>+O40/O41*100</f>
        <v>1.333381621167455</v>
      </c>
      <c r="P42" s="24"/>
      <c r="Q42" s="52">
        <f>+Q40/Q41*100</f>
        <v>1.2942375886524822</v>
      </c>
      <c r="R42" s="14"/>
      <c r="S42" s="52">
        <f>+S40/S41*100</f>
        <v>1.2893179694799128</v>
      </c>
      <c r="T42" s="14"/>
      <c r="U42" s="52">
        <f>+U40/U41*100</f>
        <v>1.364975450081833</v>
      </c>
      <c r="V42" s="4"/>
      <c r="W42" s="52">
        <f>+W40/W41*100</f>
        <v>1.383757406761938</v>
      </c>
      <c r="X42" s="4"/>
      <c r="Y42" s="52">
        <f>+Y40/Y41*100</f>
        <v>1.3824561403508775</v>
      </c>
      <c r="Z42" s="4"/>
      <c r="AA42" s="52">
        <f>+AA40/AA41*100</f>
        <v>1.3729060451565915</v>
      </c>
      <c r="AB42" s="4"/>
      <c r="AC42" s="52">
        <f>+AC40/AC41*100</f>
        <v>1.3284336918615132</v>
      </c>
      <c r="AD42" s="20"/>
      <c r="AE42" s="52">
        <f>+AE40/AE41*100</f>
        <v>1.081710192374116</v>
      </c>
      <c r="AF42" s="20"/>
      <c r="AG42" s="52">
        <f>+AG40/AG41*100</f>
        <v>0.9188059115705808</v>
      </c>
      <c r="AH42" s="20"/>
      <c r="AI42" s="52">
        <f>+AI40/AI41*100</f>
        <v>0.5487226767582242</v>
      </c>
      <c r="AJ42" s="20"/>
      <c r="AK42" s="52">
        <f>+AK40/AK41*100</f>
        <v>0.006654004121744351</v>
      </c>
      <c r="AL42" s="20"/>
      <c r="AM42" s="52">
        <f>+AM40/AM41*100</f>
        <v>-0.25361429632639654</v>
      </c>
      <c r="AN42" s="20"/>
      <c r="AO42" s="52">
        <f>+AO40/AO41*100</f>
        <v>0.14721847777246305</v>
      </c>
      <c r="AP42" s="12"/>
    </row>
    <row r="43" spans="1:42" ht="12.75" customHeight="1">
      <c r="A43" s="12"/>
      <c r="B43" s="14"/>
      <c r="C43" s="66"/>
      <c r="D43" s="66"/>
      <c r="E43" s="14"/>
      <c r="F43" s="66"/>
      <c r="G43" s="14"/>
      <c r="H43" s="14"/>
      <c r="I43" s="14"/>
      <c r="J43" s="14"/>
      <c r="K43" s="14"/>
      <c r="L43" s="14"/>
      <c r="M43" s="14"/>
      <c r="N43" s="14"/>
      <c r="O43" s="14"/>
      <c r="P43" s="24"/>
      <c r="Q43" s="14"/>
      <c r="R43" s="14"/>
      <c r="S43" s="14"/>
      <c r="T43" s="14"/>
      <c r="U43" s="14"/>
      <c r="V43" s="4"/>
      <c r="W43" s="14"/>
      <c r="X43" s="4"/>
      <c r="Y43" s="14"/>
      <c r="Z43" s="4"/>
      <c r="AA43" s="14"/>
      <c r="AB43" s="4"/>
      <c r="AC43" s="14"/>
      <c r="AD43" s="20"/>
      <c r="AE43" s="14"/>
      <c r="AF43" s="20"/>
      <c r="AG43" s="14"/>
      <c r="AH43" s="20"/>
      <c r="AI43" s="14"/>
      <c r="AJ43" s="20"/>
      <c r="AK43" s="14"/>
      <c r="AL43" s="20"/>
      <c r="AM43" s="14"/>
      <c r="AN43" s="20"/>
      <c r="AO43" s="14"/>
      <c r="AP43" s="12"/>
    </row>
    <row r="44" spans="1:42" ht="12.75" customHeight="1">
      <c r="A44" s="72" t="s">
        <v>24</v>
      </c>
      <c r="B44" s="14"/>
      <c r="C44" s="66">
        <v>86</v>
      </c>
      <c r="D44" s="66">
        <v>140</v>
      </c>
      <c r="E44" s="14"/>
      <c r="F44" s="66">
        <v>25</v>
      </c>
      <c r="G44" s="14"/>
      <c r="H44" s="14">
        <v>3</v>
      </c>
      <c r="I44" s="14">
        <v>0</v>
      </c>
      <c r="J44" s="14"/>
      <c r="K44" s="27">
        <f>+K34+K24</f>
        <v>0</v>
      </c>
      <c r="L44" s="14"/>
      <c r="M44" s="27">
        <f>+M34+M24-M47</f>
        <v>4</v>
      </c>
      <c r="N44" s="14"/>
      <c r="O44" s="27">
        <f>+O34+O24-O47</f>
        <v>3</v>
      </c>
      <c r="P44" s="27"/>
      <c r="Q44" s="27">
        <f>+Q34+Q24-Q47</f>
        <v>11</v>
      </c>
      <c r="R44" s="27"/>
      <c r="S44" s="27">
        <f>+S34+S24-S47</f>
        <v>4</v>
      </c>
      <c r="T44" s="27"/>
      <c r="U44" s="27">
        <f>+U34+U24-U47</f>
        <v>7</v>
      </c>
      <c r="V44" s="27"/>
      <c r="W44" s="27">
        <f>+W34+W24-W47</f>
        <v>8</v>
      </c>
      <c r="X44" s="27"/>
      <c r="Y44" s="27">
        <f>+Y34+Y24-Y47</f>
        <v>3</v>
      </c>
      <c r="Z44" s="27"/>
      <c r="AA44" s="27">
        <f>+AA34+AA24-AA47</f>
        <v>1</v>
      </c>
      <c r="AB44" s="27"/>
      <c r="AC44" s="27">
        <f>+AC34+AC24-AC47</f>
        <v>6</v>
      </c>
      <c r="AD44" s="27"/>
      <c r="AE44" s="27">
        <f>+AE34+AE24-AE47</f>
        <v>8</v>
      </c>
      <c r="AF44" s="27"/>
      <c r="AG44" s="27">
        <f>+AG34+AG24-AG47</f>
        <v>15</v>
      </c>
      <c r="AH44" s="27"/>
      <c r="AI44" s="27">
        <f>+AI34+AI24-AI47</f>
        <v>50</v>
      </c>
      <c r="AJ44" s="27"/>
      <c r="AK44" s="27">
        <f>+AK34+AK24-AK47</f>
        <v>179</v>
      </c>
      <c r="AL44" s="27"/>
      <c r="AM44" s="27">
        <f>+AM34+AM24-AM47</f>
        <v>268</v>
      </c>
      <c r="AN44" s="27"/>
      <c r="AO44" s="27">
        <f>+AO34+AO24-AO47</f>
        <v>381</v>
      </c>
      <c r="AP44" s="12"/>
    </row>
    <row r="45" spans="1:42" ht="12.75">
      <c r="A45" s="72" t="s">
        <v>31</v>
      </c>
      <c r="B45" s="14" t="s">
        <v>14</v>
      </c>
      <c r="C45" s="78">
        <v>69.396</v>
      </c>
      <c r="D45" s="78">
        <v>169.709</v>
      </c>
      <c r="E45" s="32"/>
      <c r="F45" s="78">
        <v>371.94548</v>
      </c>
      <c r="G45" s="32"/>
      <c r="H45" s="32">
        <v>2.615</v>
      </c>
      <c r="I45" s="32">
        <v>0</v>
      </c>
      <c r="J45" s="32"/>
      <c r="K45" s="32">
        <f>+K35+K25-K48</f>
        <v>0</v>
      </c>
      <c r="L45" s="32"/>
      <c r="M45" s="32">
        <f>+M35+M25-M48</f>
        <v>0.17</v>
      </c>
      <c r="N45" s="32"/>
      <c r="O45" s="32">
        <f>+O35+O25-O48</f>
        <v>0.947</v>
      </c>
      <c r="P45" s="32"/>
      <c r="Q45" s="32">
        <f>+Q35+Q25-Q48</f>
        <v>3.383</v>
      </c>
      <c r="R45" s="32"/>
      <c r="S45" s="32">
        <f>+S35+S25-S48</f>
        <v>1.821</v>
      </c>
      <c r="T45" s="32"/>
      <c r="U45" s="32">
        <f>+U35+U25-U48</f>
        <v>0.41400000000000003</v>
      </c>
      <c r="V45" s="32"/>
      <c r="W45" s="32">
        <f>+W35+W25-W48</f>
        <v>1.5919999999999999</v>
      </c>
      <c r="X45" s="32"/>
      <c r="Y45" s="32">
        <f>+Y35+Y25-Y48</f>
        <v>0.29</v>
      </c>
      <c r="Z45" s="32"/>
      <c r="AA45" s="32">
        <f>+AA35+AA25-AA48</f>
        <v>0.028</v>
      </c>
      <c r="AB45" s="32"/>
      <c r="AC45" s="32">
        <f>+AC35+AC25-AC48</f>
        <v>0.233</v>
      </c>
      <c r="AD45" s="32"/>
      <c r="AE45" s="32">
        <f>+AE35+AE25-AE48</f>
        <v>1.226</v>
      </c>
      <c r="AF45" s="32"/>
      <c r="AG45" s="32">
        <f>+AG35+AG25-AG48</f>
        <v>1.601</v>
      </c>
      <c r="AH45" s="32"/>
      <c r="AI45" s="32">
        <f>+AI35+AI25-AI48</f>
        <v>9.977</v>
      </c>
      <c r="AJ45" s="32"/>
      <c r="AK45" s="32">
        <f>+AK35+AK25-AK48</f>
        <v>89.55416899999999</v>
      </c>
      <c r="AL45" s="32"/>
      <c r="AM45" s="32">
        <f>+AM35+AM25-AM48</f>
        <v>143.455476</v>
      </c>
      <c r="AN45" s="32"/>
      <c r="AO45" s="32">
        <f>+AO35+AO25-AO48</f>
        <v>146.585794</v>
      </c>
      <c r="AP45" s="12"/>
    </row>
    <row r="46" spans="1:42" ht="12.75">
      <c r="A46" s="72"/>
      <c r="B46" s="14"/>
      <c r="C46" s="78"/>
      <c r="D46" s="78"/>
      <c r="E46" s="32"/>
      <c r="F46" s="78"/>
      <c r="G46" s="32"/>
      <c r="H46" s="32"/>
      <c r="I46" s="32"/>
      <c r="J46" s="32"/>
      <c r="K46" s="32"/>
      <c r="L46" s="32"/>
      <c r="M46" s="32"/>
      <c r="N46" s="32"/>
      <c r="O46" s="32"/>
      <c r="P46" s="32"/>
      <c r="Q46" s="32"/>
      <c r="R46" s="32"/>
      <c r="S46" s="32"/>
      <c r="T46" s="32"/>
      <c r="U46" s="32"/>
      <c r="V46" s="32"/>
      <c r="W46" s="32"/>
      <c r="X46" s="32"/>
      <c r="Y46" s="32"/>
      <c r="Z46" s="32"/>
      <c r="AA46" s="32"/>
      <c r="AB46" s="32"/>
      <c r="AC46" s="32"/>
      <c r="AD46" s="32"/>
      <c r="AE46" s="32"/>
      <c r="AF46" s="32"/>
      <c r="AG46" s="32"/>
      <c r="AH46" s="32"/>
      <c r="AI46" s="32"/>
      <c r="AJ46" s="32"/>
      <c r="AK46" s="32"/>
      <c r="AL46" s="32"/>
      <c r="AM46" s="32"/>
      <c r="AN46" s="32"/>
      <c r="AO46" s="32"/>
      <c r="AP46" s="12"/>
    </row>
    <row r="47" spans="1:42" ht="12.75">
      <c r="A47" s="72" t="s">
        <v>25</v>
      </c>
      <c r="B47" s="14"/>
      <c r="C47" s="66">
        <v>0</v>
      </c>
      <c r="D47" s="66">
        <v>8</v>
      </c>
      <c r="E47" s="14"/>
      <c r="F47" s="66">
        <v>5</v>
      </c>
      <c r="G47" s="14"/>
      <c r="H47" s="14">
        <v>0</v>
      </c>
      <c r="I47" s="14">
        <v>0</v>
      </c>
      <c r="J47" s="14"/>
      <c r="K47" s="14">
        <v>0</v>
      </c>
      <c r="L47" s="14"/>
      <c r="M47" s="14">
        <v>0</v>
      </c>
      <c r="N47" s="14"/>
      <c r="O47" s="14">
        <v>0</v>
      </c>
      <c r="P47" s="24"/>
      <c r="Q47" s="14">
        <v>0</v>
      </c>
      <c r="R47" s="14"/>
      <c r="S47" s="14">
        <v>0</v>
      </c>
      <c r="T47" s="14"/>
      <c r="U47" s="14">
        <v>0</v>
      </c>
      <c r="V47" s="4"/>
      <c r="W47" s="14">
        <v>0</v>
      </c>
      <c r="X47" s="4"/>
      <c r="Y47" s="14">
        <v>0</v>
      </c>
      <c r="Z47" s="4"/>
      <c r="AA47" s="14">
        <v>0</v>
      </c>
      <c r="AB47" s="4"/>
      <c r="AC47" s="14">
        <v>0</v>
      </c>
      <c r="AD47" s="20"/>
      <c r="AE47" s="14">
        <v>0</v>
      </c>
      <c r="AF47" s="20"/>
      <c r="AG47" s="14">
        <v>0</v>
      </c>
      <c r="AH47" s="20"/>
      <c r="AI47" s="14">
        <v>0</v>
      </c>
      <c r="AJ47" s="20"/>
      <c r="AK47" s="14">
        <v>2</v>
      </c>
      <c r="AL47" s="20"/>
      <c r="AM47" s="14">
        <v>3</v>
      </c>
      <c r="AN47" s="20"/>
      <c r="AO47" s="14">
        <v>1</v>
      </c>
      <c r="AP47" s="12"/>
    </row>
    <row r="48" spans="1:42" ht="12.75">
      <c r="A48" s="72" t="s">
        <v>32</v>
      </c>
      <c r="B48" s="14" t="s">
        <v>14</v>
      </c>
      <c r="C48" s="78">
        <v>0</v>
      </c>
      <c r="D48" s="78">
        <v>1917.482183</v>
      </c>
      <c r="E48" s="32"/>
      <c r="F48" s="78">
        <v>1306.041994</v>
      </c>
      <c r="G48" s="32"/>
      <c r="H48" s="32">
        <v>0</v>
      </c>
      <c r="I48" s="32">
        <v>0</v>
      </c>
      <c r="J48" s="32"/>
      <c r="K48" s="32">
        <v>0</v>
      </c>
      <c r="L48" s="32"/>
      <c r="M48" s="32">
        <v>0</v>
      </c>
      <c r="N48" s="32"/>
      <c r="O48" s="65">
        <v>0</v>
      </c>
      <c r="P48" s="53"/>
      <c r="Q48" s="32">
        <v>0</v>
      </c>
      <c r="R48" s="32"/>
      <c r="S48" s="32">
        <v>0</v>
      </c>
      <c r="T48" s="32"/>
      <c r="U48" s="32">
        <v>0</v>
      </c>
      <c r="V48" s="54"/>
      <c r="W48" s="32">
        <v>0</v>
      </c>
      <c r="X48" s="54"/>
      <c r="Y48" s="32">
        <v>0</v>
      </c>
      <c r="Z48" s="54"/>
      <c r="AA48" s="32">
        <v>0</v>
      </c>
      <c r="AB48" s="54"/>
      <c r="AC48" s="32">
        <v>0</v>
      </c>
      <c r="AD48" s="54"/>
      <c r="AE48" s="32">
        <v>0</v>
      </c>
      <c r="AF48" s="54"/>
      <c r="AG48" s="32">
        <v>0</v>
      </c>
      <c r="AH48" s="54"/>
      <c r="AI48" s="32">
        <v>0</v>
      </c>
      <c r="AJ48" s="54"/>
      <c r="AK48" s="32">
        <v>0.033831</v>
      </c>
      <c r="AL48" s="54"/>
      <c r="AM48" s="32">
        <v>0.078524</v>
      </c>
      <c r="AN48" s="54"/>
      <c r="AO48" s="32">
        <v>0.014206</v>
      </c>
      <c r="AP48" s="12"/>
    </row>
    <row r="49" spans="1:42" ht="12.75">
      <c r="A49" s="72"/>
      <c r="B49" s="14"/>
      <c r="C49" s="78"/>
      <c r="D49" s="78"/>
      <c r="E49" s="32"/>
      <c r="F49" s="78"/>
      <c r="G49" s="32"/>
      <c r="H49" s="32"/>
      <c r="I49" s="32"/>
      <c r="J49" s="32"/>
      <c r="K49" s="32"/>
      <c r="L49" s="32"/>
      <c r="M49" s="32"/>
      <c r="N49" s="32"/>
      <c r="O49" s="65"/>
      <c r="P49" s="53"/>
      <c r="Q49" s="32"/>
      <c r="R49" s="32"/>
      <c r="S49" s="32"/>
      <c r="T49" s="32"/>
      <c r="U49" s="32"/>
      <c r="V49" s="54"/>
      <c r="W49" s="32"/>
      <c r="X49" s="54"/>
      <c r="Y49" s="32"/>
      <c r="Z49" s="54"/>
      <c r="AA49" s="32"/>
      <c r="AB49" s="54"/>
      <c r="AC49" s="32"/>
      <c r="AD49" s="54"/>
      <c r="AE49" s="32"/>
      <c r="AF49" s="54"/>
      <c r="AG49" s="32"/>
      <c r="AH49" s="54"/>
      <c r="AI49" s="32"/>
      <c r="AJ49" s="54"/>
      <c r="AK49" s="32"/>
      <c r="AL49" s="54"/>
      <c r="AM49" s="32"/>
      <c r="AN49" s="54"/>
      <c r="AO49" s="32"/>
      <c r="AP49" s="12"/>
    </row>
    <row r="50" spans="1:42" ht="12.75">
      <c r="A50" s="79" t="s">
        <v>36</v>
      </c>
      <c r="B50" s="14" t="s">
        <v>14</v>
      </c>
      <c r="C50" s="65">
        <v>16.831</v>
      </c>
      <c r="D50" s="65">
        <v>35.615</v>
      </c>
      <c r="E50" s="32"/>
      <c r="F50" s="65">
        <v>17.982</v>
      </c>
      <c r="G50" s="32"/>
      <c r="H50" s="32">
        <v>0.12</v>
      </c>
      <c r="I50" s="32">
        <v>0</v>
      </c>
      <c r="J50" s="32"/>
      <c r="K50" s="32">
        <f>+K36+K26</f>
        <v>0</v>
      </c>
      <c r="L50" s="32"/>
      <c r="M50" s="32">
        <f>+M36+M26</f>
        <v>0.003917</v>
      </c>
      <c r="N50" s="32"/>
      <c r="O50" s="32">
        <f>+O36+O26</f>
        <v>0.065987</v>
      </c>
      <c r="P50" s="53"/>
      <c r="Q50" s="32">
        <f>+Q36+Q26</f>
        <v>0.375818</v>
      </c>
      <c r="R50" s="32"/>
      <c r="S50" s="32">
        <f>+S36+S26</f>
        <v>0.271428</v>
      </c>
      <c r="T50" s="32"/>
      <c r="U50" s="32">
        <f>+U36+U26</f>
        <v>0.032138</v>
      </c>
      <c r="V50" s="54"/>
      <c r="W50" s="32">
        <f>+W36+W26</f>
        <v>0.615567</v>
      </c>
      <c r="X50" s="54"/>
      <c r="Y50" s="32">
        <f>+Y36+Y26</f>
        <v>0.226042</v>
      </c>
      <c r="Z50" s="54"/>
      <c r="AA50" s="32">
        <f>+AA36+AA26</f>
        <v>0.005</v>
      </c>
      <c r="AB50" s="54"/>
      <c r="AC50" s="32">
        <f>+AC36+AC26</f>
        <v>0.061</v>
      </c>
      <c r="AD50" s="54"/>
      <c r="AE50" s="32">
        <f>+AE36+AE26</f>
        <v>0.113</v>
      </c>
      <c r="AF50" s="54"/>
      <c r="AG50" s="32">
        <f>+AG36+AG26</f>
        <v>0.194</v>
      </c>
      <c r="AH50" s="54"/>
      <c r="AI50" s="32">
        <f>+AI36+AI26</f>
        <v>0.698</v>
      </c>
      <c r="AJ50" s="54"/>
      <c r="AK50" s="32">
        <f>+AK36+AK26</f>
        <v>7.446999999999999</v>
      </c>
      <c r="AL50" s="54"/>
      <c r="AM50" s="32">
        <f>+AM36+AM26</f>
        <v>15.120000000000001</v>
      </c>
      <c r="AN50" s="54"/>
      <c r="AO50" s="32">
        <f>+AO36+AO26</f>
        <v>22.03</v>
      </c>
      <c r="AP50" s="12"/>
    </row>
    <row r="51" spans="1:42" ht="12.75">
      <c r="A51" s="79" t="s">
        <v>33</v>
      </c>
      <c r="B51" s="14" t="s">
        <v>14</v>
      </c>
      <c r="C51" s="66">
        <v>50.451</v>
      </c>
      <c r="D51" s="66">
        <v>38.409</v>
      </c>
      <c r="E51" s="14"/>
      <c r="F51" s="66">
        <v>15.766</v>
      </c>
      <c r="G51" s="14"/>
      <c r="H51" s="14">
        <v>0.808</v>
      </c>
      <c r="I51" s="14">
        <v>0.482</v>
      </c>
      <c r="J51" s="14"/>
      <c r="K51" s="14">
        <f>+K37+K27</f>
        <v>0.533</v>
      </c>
      <c r="L51" s="14"/>
      <c r="M51" s="14">
        <f>+M37+M27</f>
        <v>0.722</v>
      </c>
      <c r="N51" s="14"/>
      <c r="O51" s="14">
        <f>+O37+O27</f>
        <v>0.784</v>
      </c>
      <c r="P51" s="24"/>
      <c r="Q51" s="14">
        <f>+Q37+Q27</f>
        <v>0.7929999999999999</v>
      </c>
      <c r="R51" s="14"/>
      <c r="S51" s="14">
        <f>+S37+S27</f>
        <v>1.429</v>
      </c>
      <c r="T51" s="14"/>
      <c r="U51" s="14">
        <f>+U37+U27</f>
        <v>0.354</v>
      </c>
      <c r="V51" s="4"/>
      <c r="W51" s="14">
        <f>+W37+W27</f>
        <v>0.8049999999999999</v>
      </c>
      <c r="X51" s="4"/>
      <c r="Y51" s="14">
        <f>+Y37+Y27</f>
        <v>0.757</v>
      </c>
      <c r="Z51" s="4"/>
      <c r="AA51" s="14">
        <f>+AA37+AA27</f>
        <v>1.1139999999999999</v>
      </c>
      <c r="AB51" s="4"/>
      <c r="AC51" s="14">
        <f>+AC37+AC27</f>
        <v>4.45</v>
      </c>
      <c r="AD51" s="2"/>
      <c r="AE51" s="32">
        <f>+AE37+AE27</f>
        <v>4.143051</v>
      </c>
      <c r="AF51" s="2"/>
      <c r="AG51" s="14">
        <f>+AG37+AG27</f>
        <v>8.197</v>
      </c>
      <c r="AH51" s="2"/>
      <c r="AI51" s="14">
        <f>+AI37+AI27</f>
        <v>13.396</v>
      </c>
      <c r="AJ51" s="2"/>
      <c r="AK51" s="14">
        <f>+AK37+AK27</f>
        <v>27.824</v>
      </c>
      <c r="AL51" s="2"/>
      <c r="AM51" s="14">
        <f>+AM37+AM27</f>
        <v>18.675</v>
      </c>
      <c r="AN51" s="2"/>
      <c r="AO51" s="14">
        <f>+AO37+AO27</f>
        <v>12.935</v>
      </c>
      <c r="AP51" s="12"/>
    </row>
    <row r="52" spans="1:42" ht="12.75">
      <c r="A52" s="12"/>
      <c r="B52" s="4"/>
      <c r="C52" s="67"/>
      <c r="D52" s="67"/>
      <c r="E52" s="4"/>
      <c r="F52" s="67"/>
      <c r="G52" s="4"/>
      <c r="H52" s="4"/>
      <c r="I52" s="4"/>
      <c r="J52" s="4"/>
      <c r="K52" s="4"/>
      <c r="L52" s="4"/>
      <c r="M52" s="4"/>
      <c r="N52" s="4"/>
      <c r="O52" s="4"/>
      <c r="P52" s="4"/>
      <c r="Q52" s="4"/>
      <c r="R52" s="4"/>
      <c r="S52" s="4"/>
      <c r="T52" s="4"/>
      <c r="U52" s="4"/>
      <c r="V52" s="4"/>
      <c r="W52" s="4"/>
      <c r="X52" s="4"/>
      <c r="Y52" s="4"/>
      <c r="Z52" s="4"/>
      <c r="AA52" s="4"/>
      <c r="AB52" s="4"/>
      <c r="AC52" s="4"/>
      <c r="AD52" s="4"/>
      <c r="AE52" s="4"/>
      <c r="AF52" s="4"/>
      <c r="AG52" s="4"/>
      <c r="AH52" s="4"/>
      <c r="AI52" s="4"/>
      <c r="AJ52" s="4"/>
      <c r="AK52" s="4"/>
      <c r="AL52" s="4"/>
      <c r="AM52" s="4"/>
      <c r="AN52" s="4"/>
      <c r="AO52" s="4"/>
      <c r="AP52" s="12"/>
    </row>
    <row r="53" spans="1:42" ht="12.75">
      <c r="A53" s="61" t="s">
        <v>27</v>
      </c>
      <c r="B53" s="15"/>
      <c r="C53" s="50">
        <v>7393</v>
      </c>
      <c r="D53" s="50">
        <v>6558</v>
      </c>
      <c r="E53" s="24"/>
      <c r="F53" s="50">
        <v>4988</v>
      </c>
      <c r="G53" s="24"/>
      <c r="H53" s="24">
        <v>4532</v>
      </c>
      <c r="I53" s="24">
        <v>4476</v>
      </c>
      <c r="J53" s="24"/>
      <c r="K53" s="24">
        <v>4514</v>
      </c>
      <c r="L53" s="15"/>
      <c r="M53" s="24">
        <v>5078</v>
      </c>
      <c r="N53" s="24"/>
      <c r="O53" s="24">
        <v>5311</v>
      </c>
      <c r="P53" s="24"/>
      <c r="Q53" s="24">
        <v>5430</v>
      </c>
      <c r="R53" s="15"/>
      <c r="S53" s="24">
        <v>6167</v>
      </c>
      <c r="T53" s="15"/>
      <c r="U53" s="25">
        <v>6452</v>
      </c>
      <c r="V53" s="25"/>
      <c r="W53" s="25">
        <v>7266</v>
      </c>
      <c r="X53" s="25"/>
      <c r="Y53" s="25">
        <v>7359</v>
      </c>
      <c r="Z53" s="25"/>
      <c r="AA53" s="25">
        <v>7793</v>
      </c>
      <c r="AB53" s="22"/>
      <c r="AC53" s="7">
        <v>9151</v>
      </c>
      <c r="AD53" s="7"/>
      <c r="AE53" s="7">
        <v>11856</v>
      </c>
      <c r="AF53" s="7"/>
      <c r="AG53" s="7">
        <v>17526</v>
      </c>
      <c r="AH53" s="7"/>
      <c r="AI53" s="7">
        <v>20994</v>
      </c>
      <c r="AJ53" s="7"/>
      <c r="AK53" s="7">
        <v>22459</v>
      </c>
      <c r="AL53" s="7"/>
      <c r="AM53" s="7">
        <v>22586</v>
      </c>
      <c r="AN53" s="7"/>
      <c r="AO53" s="7">
        <v>19247</v>
      </c>
      <c r="AP53" s="12"/>
    </row>
    <row r="54" spans="1:42" ht="12.75">
      <c r="A54" s="55" t="s">
        <v>13</v>
      </c>
      <c r="B54" s="56"/>
      <c r="C54" s="56"/>
      <c r="D54" s="56"/>
      <c r="E54" s="56"/>
      <c r="F54" s="56"/>
      <c r="G54" s="56"/>
      <c r="H54" s="56"/>
      <c r="I54" s="56"/>
      <c r="J54" s="56"/>
      <c r="K54" s="56"/>
      <c r="L54" s="56"/>
      <c r="M54" s="56"/>
      <c r="N54" s="56"/>
      <c r="O54" s="57"/>
      <c r="P54" s="57"/>
      <c r="Q54" s="56"/>
      <c r="R54" s="56"/>
      <c r="S54" s="56"/>
      <c r="T54" s="56"/>
      <c r="U54" s="58"/>
      <c r="V54" s="58"/>
      <c r="W54" s="58"/>
      <c r="X54" s="58"/>
      <c r="Y54" s="58"/>
      <c r="Z54" s="58"/>
      <c r="AA54" s="58"/>
      <c r="AB54" s="58"/>
      <c r="AC54" s="56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12"/>
    </row>
    <row r="55" ht="12.75">
      <c r="A55" s="63" t="s">
        <v>34</v>
      </c>
    </row>
    <row r="56" spans="1:27" ht="12.75">
      <c r="A56" s="64" t="s">
        <v>35</v>
      </c>
      <c r="AA56"/>
    </row>
    <row r="57" spans="1:39" ht="12.75">
      <c r="A57" s="63" t="s">
        <v>26</v>
      </c>
      <c r="AA57" s="15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</row>
    <row r="58" ht="12.75">
      <c r="A58" s="63" t="s">
        <v>21</v>
      </c>
    </row>
    <row r="59" spans="27:39" ht="12.75">
      <c r="AA59" s="3"/>
      <c r="AB59" s="3"/>
      <c r="AC59" s="3"/>
      <c r="AD59" s="3"/>
      <c r="AE59" s="3"/>
      <c r="AF59" s="3"/>
      <c r="AG59" s="3"/>
      <c r="AH59" s="3"/>
      <c r="AI59" s="3"/>
      <c r="AJ59" s="3"/>
      <c r="AK59" s="3"/>
      <c r="AL59" s="3"/>
      <c r="AM59" s="3"/>
    </row>
    <row r="60" ht="12.75">
      <c r="AA60"/>
    </row>
    <row r="65" spans="28:35" ht="12.75">
      <c r="AB65" s="13"/>
      <c r="AC65" s="13"/>
      <c r="AD65" s="13"/>
      <c r="AE65" s="13"/>
      <c r="AF65" s="13"/>
      <c r="AG65" s="13"/>
      <c r="AH65" s="13"/>
      <c r="AI65" s="13"/>
    </row>
  </sheetData>
  <mergeCells count="1">
    <mergeCell ref="A2:AP2"/>
  </mergeCells>
  <printOptions/>
  <pageMargins left="0.36" right="0.28" top="0" bottom="0.15" header="0.25" footer="0.4"/>
  <pageSetup fitToHeight="1" fitToWidth="1" horizontalDpi="1200" verticalDpi="1200" orientation="landscape" scale="6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5:O35"/>
  <sheetViews>
    <sheetView workbookViewId="0" topLeftCell="A1">
      <selection activeCell="C14" sqref="C14"/>
    </sheetView>
  </sheetViews>
  <sheetFormatPr defaultColWidth="9.140625" defaultRowHeight="12.75"/>
  <sheetData>
    <row r="5" spans="1:15" ht="12.75">
      <c r="A5">
        <f aca="true" t="shared" si="0" ref="A5:M5">+B5+1</f>
        <v>2004</v>
      </c>
      <c r="B5">
        <f t="shared" si="0"/>
        <v>2003</v>
      </c>
      <c r="C5">
        <f t="shared" si="0"/>
        <v>2002</v>
      </c>
      <c r="D5">
        <f t="shared" si="0"/>
        <v>2001</v>
      </c>
      <c r="E5">
        <v>2000</v>
      </c>
      <c r="F5">
        <f t="shared" si="0"/>
        <v>1999</v>
      </c>
      <c r="G5">
        <f t="shared" si="0"/>
        <v>1998</v>
      </c>
      <c r="H5">
        <f t="shared" si="0"/>
        <v>1997</v>
      </c>
      <c r="I5">
        <f t="shared" si="0"/>
        <v>1996</v>
      </c>
      <c r="J5">
        <f t="shared" si="0"/>
        <v>1995</v>
      </c>
      <c r="K5">
        <f t="shared" si="0"/>
        <v>1994</v>
      </c>
      <c r="L5">
        <f t="shared" si="0"/>
        <v>1993</v>
      </c>
      <c r="M5">
        <f t="shared" si="0"/>
        <v>1992</v>
      </c>
      <c r="N5">
        <f>+O5+1</f>
        <v>1991</v>
      </c>
      <c r="O5">
        <v>1990</v>
      </c>
    </row>
    <row r="7" spans="1:15" ht="12.75">
      <c r="A7">
        <v>4</v>
      </c>
      <c r="B7">
        <v>3</v>
      </c>
      <c r="C7">
        <v>11</v>
      </c>
      <c r="D7">
        <v>4</v>
      </c>
      <c r="E7">
        <v>7</v>
      </c>
      <c r="F7">
        <v>8</v>
      </c>
      <c r="G7">
        <v>3</v>
      </c>
      <c r="H7">
        <v>1</v>
      </c>
      <c r="I7">
        <v>6</v>
      </c>
      <c r="J7">
        <v>8</v>
      </c>
      <c r="K7">
        <v>15</v>
      </c>
      <c r="L7">
        <v>51</v>
      </c>
      <c r="M7">
        <v>181</v>
      </c>
      <c r="N7">
        <v>271</v>
      </c>
      <c r="O7">
        <v>382</v>
      </c>
    </row>
    <row r="9" spans="1:15" ht="12.75">
      <c r="A9" s="24">
        <v>5281</v>
      </c>
      <c r="B9" s="24">
        <v>5302</v>
      </c>
      <c r="C9" s="24">
        <v>5435</v>
      </c>
      <c r="D9" s="24">
        <v>6229</v>
      </c>
      <c r="E9" s="25">
        <v>6451</v>
      </c>
      <c r="F9" s="25">
        <v>7266</v>
      </c>
      <c r="G9" s="25">
        <v>7359</v>
      </c>
      <c r="H9" s="25">
        <v>7793</v>
      </c>
      <c r="I9" s="7">
        <v>9151</v>
      </c>
      <c r="J9" s="7">
        <v>11856</v>
      </c>
      <c r="K9" s="7">
        <v>17526</v>
      </c>
      <c r="L9" s="7">
        <v>20994</v>
      </c>
      <c r="M9" s="7">
        <v>22459</v>
      </c>
      <c r="N9" s="7">
        <v>22586</v>
      </c>
      <c r="O9" s="26">
        <v>19247</v>
      </c>
    </row>
    <row r="14" spans="1:5" ht="12.75">
      <c r="A14">
        <v>1990</v>
      </c>
      <c r="C14">
        <v>382</v>
      </c>
      <c r="E14" s="7">
        <v>19247</v>
      </c>
    </row>
    <row r="15" spans="1:5" ht="12.75">
      <c r="A15">
        <v>1991</v>
      </c>
      <c r="C15">
        <v>271</v>
      </c>
      <c r="E15" s="7">
        <v>22586</v>
      </c>
    </row>
    <row r="16" spans="1:5" ht="12.75">
      <c r="A16">
        <v>1992</v>
      </c>
      <c r="C16">
        <v>181</v>
      </c>
      <c r="E16" s="7">
        <v>22459</v>
      </c>
    </row>
    <row r="17" spans="1:5" ht="12.75">
      <c r="A17">
        <v>1993</v>
      </c>
      <c r="C17">
        <v>51</v>
      </c>
      <c r="E17" s="7">
        <v>20994</v>
      </c>
    </row>
    <row r="18" spans="1:5" ht="12.75">
      <c r="A18">
        <v>1994</v>
      </c>
      <c r="C18">
        <v>15</v>
      </c>
      <c r="E18" s="7">
        <v>17526</v>
      </c>
    </row>
    <row r="19" spans="1:5" ht="12.75">
      <c r="A19">
        <v>1995</v>
      </c>
      <c r="C19">
        <v>8</v>
      </c>
      <c r="E19" s="7">
        <v>11856</v>
      </c>
    </row>
    <row r="20" spans="1:5" ht="12.75">
      <c r="A20">
        <v>1996</v>
      </c>
      <c r="C20">
        <v>6</v>
      </c>
      <c r="E20" s="7">
        <v>9151</v>
      </c>
    </row>
    <row r="21" spans="1:5" ht="12.75">
      <c r="A21">
        <v>1997</v>
      </c>
      <c r="C21">
        <v>1</v>
      </c>
      <c r="E21" s="25">
        <v>7793</v>
      </c>
    </row>
    <row r="22" spans="1:5" ht="12.75">
      <c r="A22">
        <v>1998</v>
      </c>
      <c r="C22">
        <v>3</v>
      </c>
      <c r="E22" s="25">
        <v>7359</v>
      </c>
    </row>
    <row r="23" spans="1:5" ht="12.75">
      <c r="A23">
        <v>1999</v>
      </c>
      <c r="C23">
        <v>8</v>
      </c>
      <c r="E23" s="25">
        <v>7266</v>
      </c>
    </row>
    <row r="24" spans="1:5" ht="12.75">
      <c r="A24">
        <v>2000</v>
      </c>
      <c r="C24">
        <v>7</v>
      </c>
      <c r="E24" s="25">
        <v>6451</v>
      </c>
    </row>
    <row r="25" spans="1:5" ht="12.75">
      <c r="A25">
        <v>2001</v>
      </c>
      <c r="C25">
        <v>4</v>
      </c>
      <c r="E25" s="24">
        <v>6229</v>
      </c>
    </row>
    <row r="26" spans="1:5" ht="12.75">
      <c r="A26">
        <v>2002</v>
      </c>
      <c r="C26">
        <v>11</v>
      </c>
      <c r="E26" s="24">
        <v>5435</v>
      </c>
    </row>
    <row r="27" spans="1:5" ht="12.75">
      <c r="A27">
        <v>2003</v>
      </c>
      <c r="C27">
        <v>3</v>
      </c>
      <c r="E27" s="24">
        <v>5302</v>
      </c>
    </row>
    <row r="28" spans="1:5" ht="12.75">
      <c r="A28">
        <v>2004</v>
      </c>
      <c r="C28">
        <v>4</v>
      </c>
      <c r="E28" s="51">
        <v>5281</v>
      </c>
    </row>
    <row r="31" spans="1:15" ht="12.75">
      <c r="A31">
        <v>1990</v>
      </c>
      <c r="B31">
        <v>1991</v>
      </c>
      <c r="C31">
        <v>1992</v>
      </c>
      <c r="D31">
        <v>1993</v>
      </c>
      <c r="E31">
        <v>1994</v>
      </c>
      <c r="F31">
        <v>1995</v>
      </c>
      <c r="G31">
        <v>1996</v>
      </c>
      <c r="H31">
        <v>1997</v>
      </c>
      <c r="I31">
        <v>1998</v>
      </c>
      <c r="J31">
        <v>1999</v>
      </c>
      <c r="K31">
        <v>2000</v>
      </c>
      <c r="L31">
        <v>2001</v>
      </c>
      <c r="M31">
        <v>2002</v>
      </c>
      <c r="N31">
        <v>2003</v>
      </c>
      <c r="O31">
        <v>2004</v>
      </c>
    </row>
    <row r="33" spans="1:15" ht="12.75">
      <c r="A33">
        <v>382</v>
      </c>
      <c r="B33">
        <v>271</v>
      </c>
      <c r="C33">
        <v>181</v>
      </c>
      <c r="D33">
        <v>51</v>
      </c>
      <c r="E33">
        <v>15</v>
      </c>
      <c r="F33">
        <v>8</v>
      </c>
      <c r="G33">
        <v>6</v>
      </c>
      <c r="H33">
        <v>1</v>
      </c>
      <c r="I33">
        <v>3</v>
      </c>
      <c r="J33">
        <v>8</v>
      </c>
      <c r="K33">
        <v>7</v>
      </c>
      <c r="L33">
        <v>4</v>
      </c>
      <c r="M33">
        <v>11</v>
      </c>
      <c r="N33">
        <v>3</v>
      </c>
      <c r="O33">
        <v>4</v>
      </c>
    </row>
    <row r="35" spans="1:15" ht="12.75">
      <c r="A35" s="7">
        <v>19247</v>
      </c>
      <c r="B35" s="7">
        <v>22586</v>
      </c>
      <c r="C35" s="7">
        <v>22459</v>
      </c>
      <c r="D35" s="7">
        <v>20994</v>
      </c>
      <c r="E35" s="7">
        <v>17526</v>
      </c>
      <c r="F35" s="7">
        <v>11856</v>
      </c>
      <c r="G35" s="7">
        <v>9151</v>
      </c>
      <c r="H35" s="25">
        <v>7793</v>
      </c>
      <c r="I35" s="25">
        <v>7359</v>
      </c>
      <c r="J35" s="25">
        <v>7266</v>
      </c>
      <c r="K35" s="25">
        <v>6451</v>
      </c>
      <c r="L35" s="24">
        <v>6229</v>
      </c>
      <c r="M35" s="24">
        <v>5435</v>
      </c>
      <c r="N35" s="24">
        <v>5302</v>
      </c>
      <c r="O35" s="51">
        <v>5281</v>
      </c>
    </row>
  </sheetData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JLAMONT</cp:lastModifiedBy>
  <cp:lastPrinted>2010-08-30T10:25:09Z</cp:lastPrinted>
  <dcterms:created xsi:type="dcterms:W3CDTF">2001-03-26T14:09:06Z</dcterms:created>
  <dcterms:modified xsi:type="dcterms:W3CDTF">2012-02-09T19:17:58Z</dcterms:modified>
  <cp:category/>
  <cp:version/>
  <cp:contentType/>
  <cp:contentStatus/>
</cp:coreProperties>
</file>